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847" activeTab="2"/>
  </bookViews>
  <sheets>
    <sheet name="PL AMT EQUIP" sheetId="1" r:id="rId1"/>
    <sheet name="PL SLP ALL" sheetId="2" r:id="rId2"/>
    <sheet name="BP SLP ALL" sheetId="3" r:id="rId3"/>
    <sheet name="PL PRO RAW" sheetId="4" r:id="rId4"/>
    <sheet name="PL PRO EQ ALL" sheetId="5" r:id="rId5"/>
    <sheet name="жД AMT&amp;PRO" sheetId="6" r:id="rId6"/>
    <sheet name="СД AMT&amp;PRO" sheetId="7" r:id="rId7"/>
    <sheet name="Тяги AMT&amp;PRO" sheetId="8" r:id="rId8"/>
    <sheet name="BP MIL ALL" sheetId="9" r:id="rId9"/>
    <sheet name="BP PRO RAW" sheetId="10" r:id="rId10"/>
    <sheet name="BP AMT RAW" sheetId="11" r:id="rId11"/>
    <sheet name="BP AMT+PRO EQUIP" sheetId="12" r:id="rId12"/>
    <sheet name="PS AMT&amp;PRO" sheetId="13" r:id="rId13"/>
    <sheet name="PBP AMT&amp;PRO" sheetId="14" r:id="rId14"/>
    <sheet name="PL AMT RAW" sheetId="15" r:id="rId15"/>
    <sheet name="PL ELITE EQUIP" sheetId="16" r:id="rId16"/>
    <sheet name="BP ELITE EQUIP" sheetId="17" r:id="rId17"/>
    <sheet name="RBP AMT&amp;PRO" sheetId="18" r:id="rId18"/>
    <sheet name="Командное" sheetId="19" r:id="rId19"/>
    <sheet name="Тренерское" sheetId="20" r:id="rId20"/>
  </sheets>
  <externalReferences>
    <externalReference r:id="rId23"/>
  </externalReferences>
  <definedNames>
    <definedName name="_xlfn.SINGLE" hidden="1">#NAME?</definedName>
    <definedName name="_xlnm.Print_Area" localSheetId="10">'BP AMT RAW'!$B$1:$T$4</definedName>
    <definedName name="_xlnm.Print_Area" localSheetId="11">'BP AMT+PRO EQUIP'!$B$1:$T$16</definedName>
    <definedName name="_xlnm.Print_Area" localSheetId="16">'BP ELITE EQUIP'!$B$1:$X$16</definedName>
    <definedName name="_xlnm.Print_Area" localSheetId="8">'BP MIL ALL'!$B$1:$T$4</definedName>
    <definedName name="_xlnm.Print_Area" localSheetId="9">'BP PRO RAW'!$B$1:$T$4</definedName>
    <definedName name="_xlnm.Print_Area" localSheetId="2">'BP SLP ALL'!$B$1:$T$4</definedName>
    <definedName name="_xlnm.Print_Area" localSheetId="13">'PBP AMT&amp;PRO'!$B$1:$R$4</definedName>
    <definedName name="_xlnm.Print_Area" localSheetId="0">'PL AMT EQUIP'!$B$1:$AH$33</definedName>
    <definedName name="_xlnm.Print_Area" localSheetId="14">'PL AMT RAW'!$B$1:$AH$4</definedName>
    <definedName name="_xlnm.Print_Area" localSheetId="15">'PL ELITE EQUIP'!$B$1:$AH$4</definedName>
    <definedName name="_xlnm.Print_Area" localSheetId="4">'PL PRO EQ ALL'!$B$1:$AH$4</definedName>
    <definedName name="_xlnm.Print_Area" localSheetId="17">'RBP AMT&amp;PRO'!$B$1:$R$4</definedName>
  </definedNames>
  <calcPr fullCalcOnLoad="1" refMode="R1C1"/>
</workbook>
</file>

<file path=xl/comments11.xml><?xml version="1.0" encoding="utf-8"?>
<comments xmlns="http://schemas.openxmlformats.org/spreadsheetml/2006/main">
  <authors>
    <author>Гость</author>
  </authors>
  <commentList>
    <comment ref="F41" authorId="0">
      <text>
        <r>
          <rPr>
            <b/>
            <sz val="9"/>
            <rFont val="Tahoma"/>
            <family val="2"/>
          </rPr>
          <t>Гость:</t>
        </r>
        <r>
          <rPr>
            <sz val="9"/>
            <rFont val="Tahoma"/>
            <family val="2"/>
          </rPr>
          <t xml:space="preserve">
Перезачёт из пауэрлифтинга</t>
        </r>
      </text>
    </comment>
    <comment ref="F46" authorId="0">
      <text>
        <r>
          <rPr>
            <b/>
            <sz val="9"/>
            <rFont val="Tahoma"/>
            <family val="2"/>
          </rPr>
          <t>Гость:</t>
        </r>
        <r>
          <rPr>
            <sz val="9"/>
            <rFont val="Tahoma"/>
            <family val="2"/>
          </rPr>
          <t xml:space="preserve">
Перезачёт из пауэрлифтинга</t>
        </r>
      </text>
    </comment>
  </commentList>
</comments>
</file>

<file path=xl/sharedStrings.xml><?xml version="1.0" encoding="utf-8"?>
<sst xmlns="http://schemas.openxmlformats.org/spreadsheetml/2006/main" count="14182" uniqueCount="1848">
  <si>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</si>
  <si>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</si>
  <si>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</si>
  <si>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</si>
  <si>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</si>
  <si>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</si>
  <si>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</si>
  <si>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</si>
  <si>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</si>
  <si>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</si>
  <si>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Регион</t>
  </si>
  <si>
    <t>Страна</t>
  </si>
  <si>
    <t>ПРИСЕД</t>
  </si>
  <si>
    <t>СУММА</t>
  </si>
  <si>
    <t>СТАНОВАЯ ТЯГА</t>
  </si>
  <si>
    <t>ИТОГ</t>
  </si>
  <si>
    <t>subtotal</t>
  </si>
  <si>
    <t>Сумма</t>
  </si>
  <si>
    <t>Очки</t>
  </si>
  <si>
    <t>open</t>
  </si>
  <si>
    <t>Россия</t>
  </si>
  <si>
    <t>Команда</t>
  </si>
  <si>
    <t xml:space="preserve"> </t>
  </si>
  <si>
    <t>Свердловская область</t>
  </si>
  <si>
    <t>ДК</t>
  </si>
  <si>
    <t>Дивизион</t>
  </si>
  <si>
    <t>RAW+</t>
  </si>
  <si>
    <t>PRO</t>
  </si>
  <si>
    <t>EQUIP</t>
  </si>
  <si>
    <t>EQUIP+</t>
  </si>
  <si>
    <t>RAW</t>
  </si>
  <si>
    <t>Троеборье, приседания, становая тяга ПРО экипировочные</t>
  </si>
  <si>
    <t>Тренер</t>
  </si>
  <si>
    <t>Казахстан</t>
  </si>
  <si>
    <t>ХМАО</t>
  </si>
  <si>
    <t>Челябинская область</t>
  </si>
  <si>
    <t>Чемпионат Мира по силовым видам спорта "Золотой Тигр 12", 28-30.09.2018, г. Екатеринбург</t>
  </si>
  <si>
    <t>AMT</t>
  </si>
  <si>
    <t>Бобрик Мария</t>
  </si>
  <si>
    <t>29.11.1988</t>
  </si>
  <si>
    <t>Ниязиев</t>
  </si>
  <si>
    <t>Чумак Кирилл</t>
  </si>
  <si>
    <t>Берло Александр</t>
  </si>
  <si>
    <t>Островский Алексей</t>
  </si>
  <si>
    <t>21.05.1990</t>
  </si>
  <si>
    <t>Ахметова Сабина</t>
  </si>
  <si>
    <t>Москва</t>
  </si>
  <si>
    <t>22.04.1994</t>
  </si>
  <si>
    <t>Балашов</t>
  </si>
  <si>
    <t>Новосибирская область</t>
  </si>
  <si>
    <t>Абраменко Александр</t>
  </si>
  <si>
    <t>Бибиков</t>
  </si>
  <si>
    <t>masters 45-49</t>
  </si>
  <si>
    <t>masters 60-64</t>
  </si>
  <si>
    <t>140+</t>
  </si>
  <si>
    <t>Феникс</t>
  </si>
  <si>
    <t>Иркутская область</t>
  </si>
  <si>
    <t>18.04.1989</t>
  </si>
  <si>
    <t>Гадиев</t>
  </si>
  <si>
    <t>Чернышов Сергей</t>
  </si>
  <si>
    <t>12.06.1971</t>
  </si>
  <si>
    <t>Минибаев Руслан</t>
  </si>
  <si>
    <t>Республика Башкортостан</t>
  </si>
  <si>
    <t>21.02.1985</t>
  </si>
  <si>
    <t>Таджикистан</t>
  </si>
  <si>
    <t>Алиев</t>
  </si>
  <si>
    <t>Ярошилова Ирина</t>
  </si>
  <si>
    <t>Потапов Владимир</t>
  </si>
  <si>
    <t>Курган</t>
  </si>
  <si>
    <t>Курганская область</t>
  </si>
  <si>
    <t>22.05.1954</t>
  </si>
  <si>
    <t>Никитин Константин</t>
  </si>
  <si>
    <t>Миасс</t>
  </si>
  <si>
    <t>18.03.1969</t>
  </si>
  <si>
    <t>Корастылев</t>
  </si>
  <si>
    <t>Палей-реформа</t>
  </si>
  <si>
    <t>Тюмень</t>
  </si>
  <si>
    <t>Тюменская область</t>
  </si>
  <si>
    <t>Алиев Д.</t>
  </si>
  <si>
    <t>Перминов Андрей</t>
  </si>
  <si>
    <t>Козлов А.И.</t>
  </si>
  <si>
    <t>31.03.1985</t>
  </si>
  <si>
    <t>Федосеев Сергей</t>
  </si>
  <si>
    <t>18.01.1982</t>
  </si>
  <si>
    <t>Быховец</t>
  </si>
  <si>
    <t>Симов Станимир</t>
  </si>
  <si>
    <t>24.07.1983</t>
  </si>
  <si>
    <t>Цынк Артур</t>
  </si>
  <si>
    <t>Алтайский край</t>
  </si>
  <si>
    <t>15.01.1990</t>
  </si>
  <si>
    <t>Ганш Е.</t>
  </si>
  <si>
    <t>Иванский Андрей</t>
  </si>
  <si>
    <t>29.04.1984</t>
  </si>
  <si>
    <t>Цынк А.В.</t>
  </si>
  <si>
    <t>22.07.1989</t>
  </si>
  <si>
    <t>Свобода</t>
  </si>
  <si>
    <t>Телидис Костас</t>
  </si>
  <si>
    <t>Раджабов Шокирджон</t>
  </si>
  <si>
    <t>Гнездило Георгий</t>
  </si>
  <si>
    <t>Стальной медведь</t>
  </si>
  <si>
    <t>ЖИМ ЛЁЖА</t>
  </si>
  <si>
    <t>Силовое двоеборье</t>
  </si>
  <si>
    <t>НАРОДНЫЙ ЖИМ</t>
  </si>
  <si>
    <t>Повт.</t>
  </si>
  <si>
    <t>Тоннаж</t>
  </si>
  <si>
    <t>Поняев Андрей</t>
  </si>
  <si>
    <t>Жимовое двоеборье</t>
  </si>
  <si>
    <t>Сторожков Вячеслав</t>
  </si>
  <si>
    <t>Поняев Сергей</t>
  </si>
  <si>
    <t>Карагандинская область</t>
  </si>
  <si>
    <t>Полищук Никита</t>
  </si>
  <si>
    <t>Берло А.</t>
  </si>
  <si>
    <t>Савченко Дмитрий</t>
  </si>
  <si>
    <t>Климачевский Денис</t>
  </si>
  <si>
    <t>Ниязиев Энвер Альмерович</t>
  </si>
  <si>
    <t>Прохоров Денис</t>
  </si>
  <si>
    <t>Асбест</t>
  </si>
  <si>
    <t>Лопин</t>
  </si>
  <si>
    <t>junior</t>
  </si>
  <si>
    <t>205</t>
  </si>
  <si>
    <t>220</t>
  </si>
  <si>
    <t>Джураев Иброхимджон</t>
  </si>
  <si>
    <t>06.11.1967</t>
  </si>
  <si>
    <t>masters 50-54</t>
  </si>
  <si>
    <t>Профессионалы</t>
  </si>
  <si>
    <t>Однослой</t>
  </si>
  <si>
    <t>Приседания</t>
  </si>
  <si>
    <t>Женщины</t>
  </si>
  <si>
    <t>Становая тяга</t>
  </si>
  <si>
    <t>Троеборье</t>
  </si>
  <si>
    <t>Мужчины</t>
  </si>
  <si>
    <t>Троеборье, приседания, становая тяга СОВ</t>
  </si>
  <si>
    <t>SLP</t>
  </si>
  <si>
    <t>Тагильцева Вера</t>
  </si>
  <si>
    <t>Гантеля</t>
  </si>
  <si>
    <t>teen 14-15</t>
  </si>
  <si>
    <t>Агзамова Ольга</t>
  </si>
  <si>
    <t>teen 0-13</t>
  </si>
  <si>
    <t>Юдина Полина</t>
  </si>
  <si>
    <t>Денисов Сергей</t>
  </si>
  <si>
    <t>Егорин Степан</t>
  </si>
  <si>
    <t>Гетманов Даниил</t>
  </si>
  <si>
    <t>teen 18-19</t>
  </si>
  <si>
    <t>Кручинин Максим</t>
  </si>
  <si>
    <t>Синицын Дмитрий</t>
  </si>
  <si>
    <t>Кировская область</t>
  </si>
  <si>
    <t>Пономарев Артур</t>
  </si>
  <si>
    <t>Челябинск</t>
  </si>
  <si>
    <t>Кабаев Деонис</t>
  </si>
  <si>
    <t>Кабаева С.</t>
  </si>
  <si>
    <t>Кривков Анатолий</t>
  </si>
  <si>
    <t>masters 40-44</t>
  </si>
  <si>
    <t>Заварухин С.</t>
  </si>
  <si>
    <t>Бирюков Александр</t>
  </si>
  <si>
    <t>Биктуров Олег</t>
  </si>
  <si>
    <t>Ганеев</t>
  </si>
  <si>
    <t>Дубов Алексей</t>
  </si>
  <si>
    <t>Самарская область</t>
  </si>
  <si>
    <t>masters 55-59</t>
  </si>
  <si>
    <t xml:space="preserve">Семенов </t>
  </si>
  <si>
    <t>Упоров Антон</t>
  </si>
  <si>
    <t>Попов</t>
  </si>
  <si>
    <t>Бызов Евгений</t>
  </si>
  <si>
    <t>Медведь Барбелл</t>
  </si>
  <si>
    <t xml:space="preserve">Упоров Артём </t>
  </si>
  <si>
    <t>teen 16-17</t>
  </si>
  <si>
    <t>Богатырев Андрей</t>
  </si>
  <si>
    <t>Шадринск</t>
  </si>
  <si>
    <t>Нагалюк Владимир</t>
  </si>
  <si>
    <t>Украина</t>
  </si>
  <si>
    <t>Днепропетровская область</t>
  </si>
  <si>
    <t>masters 65-69</t>
  </si>
  <si>
    <t>н/з</t>
  </si>
  <si>
    <t>29.101996</t>
  </si>
  <si>
    <t>Софт-экипа</t>
  </si>
  <si>
    <t>Многослой</t>
  </si>
  <si>
    <t>Блинков В.</t>
  </si>
  <si>
    <t>Телидис К.</t>
  </si>
  <si>
    <t>Джим Холл</t>
  </si>
  <si>
    <t>Республика Бурятия</t>
  </si>
  <si>
    <t>Республика Якутия</t>
  </si>
  <si>
    <t>Жим лёжа СОВ</t>
  </si>
  <si>
    <t>Жим лёжа</t>
  </si>
  <si>
    <t>Геренгер Иван</t>
  </si>
  <si>
    <t>Соколов Богдан</t>
  </si>
  <si>
    <t>Богатырь</t>
  </si>
  <si>
    <t>Шеряков А.</t>
  </si>
  <si>
    <t>Смирнова Елена</t>
  </si>
  <si>
    <t>Красноярский Край</t>
  </si>
  <si>
    <t>Брезгин А.Т.</t>
  </si>
  <si>
    <t>Трофимов Илья</t>
  </si>
  <si>
    <t>Екатеринбург</t>
  </si>
  <si>
    <t>Шипицин А.</t>
  </si>
  <si>
    <t>Русакова Алёна</t>
  </si>
  <si>
    <t>Благовестова Елена</t>
  </si>
  <si>
    <t>Килина Вероника</t>
  </si>
  <si>
    <t>Пермский край</t>
  </si>
  <si>
    <t>Кировоградская область</t>
  </si>
  <si>
    <t>Амутных Александр</t>
  </si>
  <si>
    <t>Наимов</t>
  </si>
  <si>
    <t>Арефьев Никита</t>
  </si>
  <si>
    <t>Алапаевск</t>
  </si>
  <si>
    <t>Цыбизова Анастасия</t>
  </si>
  <si>
    <t>Дримтим</t>
  </si>
  <si>
    <t>Ершов Игорь</t>
  </si>
  <si>
    <t>Легион</t>
  </si>
  <si>
    <t>Клюев Александр</t>
  </si>
  <si>
    <t>Кочнев</t>
  </si>
  <si>
    <t>Щербаков Дмитрий</t>
  </si>
  <si>
    <t>Кинжабаев Артур</t>
  </si>
  <si>
    <t>Бурков Роман</t>
  </si>
  <si>
    <t>Атлант</t>
  </si>
  <si>
    <t>Заварухин Сергей</t>
  </si>
  <si>
    <t>Чуркин Денис</t>
  </si>
  <si>
    <t>Родин Сергей</t>
  </si>
  <si>
    <t>Карастелев</t>
  </si>
  <si>
    <t>Ахметшин Азат</t>
  </si>
  <si>
    <t>Решетников</t>
  </si>
  <si>
    <t>Ножков Эдуард</t>
  </si>
  <si>
    <t>Григорьев Сергей</t>
  </si>
  <si>
    <t>Красноярский край</t>
  </si>
  <si>
    <t xml:space="preserve">Рубанов </t>
  </si>
  <si>
    <t>Козлов Артем</t>
  </si>
  <si>
    <t>Лесной</t>
  </si>
  <si>
    <t>Балуев А.В.</t>
  </si>
  <si>
    <t>Халитов Роберт</t>
  </si>
  <si>
    <t>Старт</t>
  </si>
  <si>
    <t>Хасанов Радик</t>
  </si>
  <si>
    <t>Первоуральск</t>
  </si>
  <si>
    <t>Халитов Р.</t>
  </si>
  <si>
    <t>Кляйн Владимир</t>
  </si>
  <si>
    <t>Томилов Владимир</t>
  </si>
  <si>
    <t>Хряпкин Алексей</t>
  </si>
  <si>
    <t>Попов Н.Д.</t>
  </si>
  <si>
    <t>Бобин Евгений</t>
  </si>
  <si>
    <t>Еткуль</t>
  </si>
  <si>
    <t>Заварухин</t>
  </si>
  <si>
    <t>Зайцев Владимир</t>
  </si>
  <si>
    <t xml:space="preserve">Миронов </t>
  </si>
  <si>
    <t>Бубнов Сергей</t>
  </si>
  <si>
    <t>Коротаев Евгений</t>
  </si>
  <si>
    <t>Смарт</t>
  </si>
  <si>
    <t>Микушин Сергей</t>
  </si>
  <si>
    <t>Богатырёв Андрей</t>
  </si>
  <si>
    <t>10.07.1960</t>
  </si>
  <si>
    <t>Пастухов Евгений</t>
  </si>
  <si>
    <t>Лигостов Антон</t>
  </si>
  <si>
    <t>Ножков</t>
  </si>
  <si>
    <t>Низамова Наталья</t>
  </si>
  <si>
    <t>Троеборье, приседания, становая тяга ПРО безэкипировочные</t>
  </si>
  <si>
    <t>Беляева Виктория</t>
  </si>
  <si>
    <t>16.06.1995</t>
  </si>
  <si>
    <t>Григорьев</t>
  </si>
  <si>
    <t>Аптыкаева Дарья</t>
  </si>
  <si>
    <t>16.07.1988</t>
  </si>
  <si>
    <t>Борец Любовь</t>
  </si>
  <si>
    <t>Республика Крым</t>
  </si>
  <si>
    <t>07.09.1973</t>
  </si>
  <si>
    <t>Колут</t>
  </si>
  <si>
    <t>Мингазетдинова Рузалия</t>
  </si>
  <si>
    <t>Республика Татарстан</t>
  </si>
  <si>
    <t>28.02.1969</t>
  </si>
  <si>
    <t>Фаттахов Р.</t>
  </si>
  <si>
    <t>Сафронова Елена</t>
  </si>
  <si>
    <t>02.06.1973</t>
  </si>
  <si>
    <t>Сафронов</t>
  </si>
  <si>
    <t>Дорохова Анастасия</t>
  </si>
  <si>
    <t>18.02.2002</t>
  </si>
  <si>
    <t>Бондаренко А.В.</t>
  </si>
  <si>
    <t>Герасимюк Ольга</t>
  </si>
  <si>
    <t>01.03.1996</t>
  </si>
  <si>
    <t>Катаева Людмила</t>
  </si>
  <si>
    <t>Брайт Фит</t>
  </si>
  <si>
    <t>10121987</t>
  </si>
  <si>
    <t>Шарипов Парвиз</t>
  </si>
  <si>
    <t>04.04.1983</t>
  </si>
  <si>
    <t>Шивалов Сергей</t>
  </si>
  <si>
    <t>01.11.2002</t>
  </si>
  <si>
    <t>Осипов Евгений</t>
  </si>
  <si>
    <t>23.05.1977</t>
  </si>
  <si>
    <t>Сивачев Андрей</t>
  </si>
  <si>
    <t>14.06.1990</t>
  </si>
  <si>
    <t>Гадиев Т.Р.</t>
  </si>
  <si>
    <t>Понеделин Александр</t>
  </si>
  <si>
    <t>Урай</t>
  </si>
  <si>
    <t>06.06.1950</t>
  </si>
  <si>
    <t>Дунаев П.В.</t>
  </si>
  <si>
    <t>Малина Александр</t>
  </si>
  <si>
    <t>Краснодарский край</t>
  </si>
  <si>
    <t>04.06.1971</t>
  </si>
  <si>
    <t>Нигматуллин Ринат</t>
  </si>
  <si>
    <t>05.02.1980</t>
  </si>
  <si>
    <t>Град В.З.</t>
  </si>
  <si>
    <t>Магдалинов Сергей</t>
  </si>
  <si>
    <t>Камчатский край</t>
  </si>
  <si>
    <t>25.09.1972</t>
  </si>
  <si>
    <t>Цыплаков</t>
  </si>
  <si>
    <t>Вырупаев Павел</t>
  </si>
  <si>
    <t>30.01.1991</t>
  </si>
  <si>
    <t>Лексин Данил</t>
  </si>
  <si>
    <t>Каменск-Уральский</t>
  </si>
  <si>
    <t>12.09.1987</t>
  </si>
  <si>
    <t>Иглин А.С.</t>
  </si>
  <si>
    <t>Михайлев Сергей</t>
  </si>
  <si>
    <t>28.06.1996</t>
  </si>
  <si>
    <t>Поклатюк</t>
  </si>
  <si>
    <t>Невежин Андрей</t>
  </si>
  <si>
    <t>30.11.1977</t>
  </si>
  <si>
    <t>Швецов М.</t>
  </si>
  <si>
    <t>Митрофанов Лев</t>
  </si>
  <si>
    <t>02.07.2008</t>
  </si>
  <si>
    <t>Митрофанов</t>
  </si>
  <si>
    <t>29.08.1964</t>
  </si>
  <si>
    <t>Гернер Сергей</t>
  </si>
  <si>
    <t>02.11.1994</t>
  </si>
  <si>
    <t>Киселёв Денис</t>
  </si>
  <si>
    <t>Экстрим фитнесс</t>
  </si>
  <si>
    <t>03.03.1981</t>
  </si>
  <si>
    <t>Бобошин</t>
  </si>
  <si>
    <t>Жувага Сергей</t>
  </si>
  <si>
    <t>Република Крым</t>
  </si>
  <si>
    <t>17.06.1992</t>
  </si>
  <si>
    <t>Кожокин Сергей</t>
  </si>
  <si>
    <t>01.06.1969</t>
  </si>
  <si>
    <t>Луткова А.А.</t>
  </si>
  <si>
    <t>Луткова Алёна</t>
  </si>
  <si>
    <t>12.08.1994</t>
  </si>
  <si>
    <t>Кожокин</t>
  </si>
  <si>
    <t>Хлопков Марк</t>
  </si>
  <si>
    <t>Брайт фит</t>
  </si>
  <si>
    <t>02.06.1975</t>
  </si>
  <si>
    <t>Мозгунов Евгений</t>
  </si>
  <si>
    <t>20.02.1979</t>
  </si>
  <si>
    <t>237.5</t>
  </si>
  <si>
    <t>Береневичус А.В.</t>
  </si>
  <si>
    <t>Попандопуло Павел</t>
  </si>
  <si>
    <t>Драйв фитнес</t>
  </si>
  <si>
    <t>Никифоров Иван</t>
  </si>
  <si>
    <t>ROSS</t>
  </si>
  <si>
    <t>12.01.1989</t>
  </si>
  <si>
    <t>Долгих Евгений</t>
  </si>
  <si>
    <t>13.01.1979</t>
  </si>
  <si>
    <t>Зыков Сергей</t>
  </si>
  <si>
    <t>Халитов</t>
  </si>
  <si>
    <t>Фаттахов</t>
  </si>
  <si>
    <t>Еврейская Автономная область</t>
  </si>
  <si>
    <t>Маслаков</t>
  </si>
  <si>
    <t>Смоктуновский Никита</t>
  </si>
  <si>
    <t>Швецов П.</t>
  </si>
  <si>
    <t>Карелин Кирилл</t>
  </si>
  <si>
    <t>21.02.2002</t>
  </si>
  <si>
    <t>Поливанов Владимир</t>
  </si>
  <si>
    <t>Омская область</t>
  </si>
  <si>
    <t>20.01.1963</t>
  </si>
  <si>
    <t>Ряков Артем</t>
  </si>
  <si>
    <t>14.07.1986</t>
  </si>
  <si>
    <t>Прокопьев Евгений</t>
  </si>
  <si>
    <t>Брайт-фит</t>
  </si>
  <si>
    <t>19.06.1983</t>
  </si>
  <si>
    <t>Гадиев Тимур</t>
  </si>
  <si>
    <t>20.07.1985</t>
  </si>
  <si>
    <t>Зарипов Булат</t>
  </si>
  <si>
    <t>10.08.1995</t>
  </si>
  <si>
    <t>Вахтин Аким</t>
  </si>
  <si>
    <t>Ростовская область</t>
  </si>
  <si>
    <t>06.10.1983</t>
  </si>
  <si>
    <t>Лопин Владимир</t>
  </si>
  <si>
    <t>21.01.1983</t>
  </si>
  <si>
    <t>Журавлев Егор</t>
  </si>
  <si>
    <t>Кознов Алексей</t>
  </si>
  <si>
    <t>1 masters</t>
  </si>
  <si>
    <t>2 masters</t>
  </si>
  <si>
    <t>3 masters</t>
  </si>
  <si>
    <t>1 open</t>
  </si>
  <si>
    <t>2 open</t>
  </si>
  <si>
    <t>3 open</t>
  </si>
  <si>
    <t>1 teen</t>
  </si>
  <si>
    <t>2 teen</t>
  </si>
  <si>
    <t>3 teen</t>
  </si>
  <si>
    <t>Гадиев Р.</t>
  </si>
  <si>
    <t>Чугайнов Александр</t>
  </si>
  <si>
    <t>Юрлов Игорь</t>
  </si>
  <si>
    <t>Республика Удмуртия</t>
  </si>
  <si>
    <t>Любители</t>
  </si>
  <si>
    <t>Красильников</t>
  </si>
  <si>
    <t>Фролова Алена</t>
  </si>
  <si>
    <t>Вологодская область</t>
  </si>
  <si>
    <t>Мамедов Ренат</t>
  </si>
  <si>
    <t>Олисов С.</t>
  </si>
  <si>
    <t>Абзаева Софья</t>
  </si>
  <si>
    <t>Карабаш</t>
  </si>
  <si>
    <t>16.08.2005</t>
  </si>
  <si>
    <t>Абзаев Никита</t>
  </si>
  <si>
    <t>14.01.1998</t>
  </si>
  <si>
    <t>Еловицкий Игорь</t>
  </si>
  <si>
    <t>Максимов Вадим</t>
  </si>
  <si>
    <t>Нижневартовск</t>
  </si>
  <si>
    <t>19.05.1970</t>
  </si>
  <si>
    <t>Долгополов Андрей</t>
  </si>
  <si>
    <t>25.07.1973</t>
  </si>
  <si>
    <t>Черныш В.П.</t>
  </si>
  <si>
    <t>Ухоботов Владимир</t>
  </si>
  <si>
    <t>18.06.1978</t>
  </si>
  <si>
    <t>Нефедов Валерий</t>
  </si>
  <si>
    <t>17.06.1967</t>
  </si>
  <si>
    <t>Никитин Игорь</t>
  </si>
  <si>
    <t>29.12.1971</t>
  </si>
  <si>
    <t>Алтунин Олег</t>
  </si>
  <si>
    <t>Кыргызстан</t>
  </si>
  <si>
    <t>21.10.1987</t>
  </si>
  <si>
    <t>Пшеницын Владимир</t>
  </si>
  <si>
    <t>06.05.1982</t>
  </si>
  <si>
    <t>Мальцев Константин</t>
  </si>
  <si>
    <t>13.10.1974</t>
  </si>
  <si>
    <t>Климов Виктор</t>
  </si>
  <si>
    <t>Магаданская область</t>
  </si>
  <si>
    <t>10.03.1975</t>
  </si>
  <si>
    <t>Весноватый Иван</t>
  </si>
  <si>
    <t>Оренбургская область</t>
  </si>
  <si>
    <t>06.07.1985</t>
  </si>
  <si>
    <t>Малеева Л.</t>
  </si>
  <si>
    <t>Максимов</t>
  </si>
  <si>
    <t>Лукиных</t>
  </si>
  <si>
    <t>Потапов</t>
  </si>
  <si>
    <t>Русская тяга, Народная тяга, Парная тяга</t>
  </si>
  <si>
    <t>Парная становая тяга</t>
  </si>
  <si>
    <t>Петров Александр</t>
  </si>
  <si>
    <t>Экстрим</t>
  </si>
  <si>
    <t>Нестеров Никита</t>
  </si>
  <si>
    <t>Рахматуллин Ленар</t>
  </si>
  <si>
    <t>Киселев Денис</t>
  </si>
  <si>
    <t>Русская становая тяга</t>
  </si>
  <si>
    <t>Башкиров Павел</t>
  </si>
  <si>
    <t>Флекс</t>
  </si>
  <si>
    <t>Митрофанов А.</t>
  </si>
  <si>
    <t>Народная становая тяга</t>
  </si>
  <si>
    <t>Токарский Евгений</t>
  </si>
  <si>
    <t>Маяк</t>
  </si>
  <si>
    <t>04.12.1988</t>
  </si>
  <si>
    <t>НАРОДНАЯ ТЯГА</t>
  </si>
  <si>
    <t>РУССКАЯ ТЯГА</t>
  </si>
  <si>
    <t>КА</t>
  </si>
  <si>
    <t>Токарский</t>
  </si>
  <si>
    <t>1</t>
  </si>
  <si>
    <t>12</t>
  </si>
  <si>
    <t>2</t>
  </si>
  <si>
    <t>Военный жим лёжа ЛЮБ и ПРО</t>
  </si>
  <si>
    <t>MIL</t>
  </si>
  <si>
    <t xml:space="preserve">Куклин Евгений </t>
  </si>
  <si>
    <t>Нечаев</t>
  </si>
  <si>
    <t>Кузьменко  Иван</t>
  </si>
  <si>
    <t>Семёнов Даниил</t>
  </si>
  <si>
    <t>Позитив Стайл</t>
  </si>
  <si>
    <t>Пляскин</t>
  </si>
  <si>
    <t>Русакова Алена</t>
  </si>
  <si>
    <t>Командар Евгений</t>
  </si>
  <si>
    <t>Попов Егор</t>
  </si>
  <si>
    <t>50.80</t>
  </si>
  <si>
    <t>Полетаева Светлана</t>
  </si>
  <si>
    <t>Палей Реформа</t>
  </si>
  <si>
    <t>30.04.1977</t>
  </si>
  <si>
    <t>Драницкий Дмитрий</t>
  </si>
  <si>
    <t>Дюканов Павел</t>
  </si>
  <si>
    <t>Пляскнин В.</t>
  </si>
  <si>
    <t>Скоробогатов Яков</t>
  </si>
  <si>
    <t>Шишкин Артём</t>
  </si>
  <si>
    <t>Верхняя Пышма</t>
  </si>
  <si>
    <t>Мошечкин Юрий</t>
  </si>
  <si>
    <t>Балин Станислав</t>
  </si>
  <si>
    <t>Чернышев Александр</t>
  </si>
  <si>
    <t>Куклин Денис</t>
  </si>
  <si>
    <t>Банных Кирилл</t>
  </si>
  <si>
    <t>Ваулин</t>
  </si>
  <si>
    <t>Масалимов Евгений</t>
  </si>
  <si>
    <t>Дорохов</t>
  </si>
  <si>
    <t>Ваулин Николай</t>
  </si>
  <si>
    <t>Бородулин Антон</t>
  </si>
  <si>
    <t>Рупасов Д.И,</t>
  </si>
  <si>
    <t>Хлынов Евгений</t>
  </si>
  <si>
    <t>Курбанов Эрнст</t>
  </si>
  <si>
    <t>Гуничев Дмитрий</t>
  </si>
  <si>
    <t>Романов Валерий</t>
  </si>
  <si>
    <t>Корепанов Вячеслав</t>
  </si>
  <si>
    <t>Спарта</t>
  </si>
  <si>
    <t>Швидко</t>
  </si>
  <si>
    <t>Аулов Владислав</t>
  </si>
  <si>
    <t>Семёнов Вячеслав</t>
  </si>
  <si>
    <t>Давыдова Арина</t>
  </si>
  <si>
    <t>Пучнин Александр</t>
  </si>
  <si>
    <t>Опарова Елизавета</t>
  </si>
  <si>
    <t>Копылов Игорь</t>
  </si>
  <si>
    <t>Пляскин Владимир</t>
  </si>
  <si>
    <t>Дорохов Анатолий</t>
  </si>
  <si>
    <t>Шибаев Евгений</t>
  </si>
  <si>
    <t>Берло</t>
  </si>
  <si>
    <t>Ломаник Алексей</t>
  </si>
  <si>
    <t>Крамченинов Александр</t>
  </si>
  <si>
    <t>Корыстин Дмитрий</t>
  </si>
  <si>
    <t>Кемеровская область</t>
  </si>
  <si>
    <t>Бибиков Виталий</t>
  </si>
  <si>
    <t>90+</t>
  </si>
  <si>
    <t>Верхний Тагил</t>
  </si>
  <si>
    <t>Банных</t>
  </si>
  <si>
    <t>Балин С.</t>
  </si>
  <si>
    <t>Полетаев В.</t>
  </si>
  <si>
    <t>Кабаева</t>
  </si>
  <si>
    <t>КР</t>
  </si>
  <si>
    <t>КОЭФ</t>
  </si>
  <si>
    <t>Жимовое двоеборье ЛЮБ и ПРО</t>
  </si>
  <si>
    <t>Силовое двоеборье ЛЮБ и ПРО</t>
  </si>
  <si>
    <t>Фефелов Никита</t>
  </si>
  <si>
    <t>Блинков Евгений</t>
  </si>
  <si>
    <t>03.09.1987</t>
  </si>
  <si>
    <t>Свобода Евгений</t>
  </si>
  <si>
    <t>Джим холл</t>
  </si>
  <si>
    <t>Митрофанов Андрей</t>
  </si>
  <si>
    <t>Сухой лог</t>
  </si>
  <si>
    <t xml:space="preserve">Коковин Константин </t>
  </si>
  <si>
    <t>Телтдис К.К.</t>
  </si>
  <si>
    <t>182.5</t>
  </si>
  <si>
    <t>222.5</t>
  </si>
  <si>
    <t>Исраилов Арби</t>
  </si>
  <si>
    <t>Сафронова</t>
  </si>
  <si>
    <t>Сафронов Артём</t>
  </si>
  <si>
    <t>Суслов</t>
  </si>
  <si>
    <t>Пензенская область</t>
  </si>
  <si>
    <t>Палей реформа</t>
  </si>
  <si>
    <t>Симкин Андрей</t>
  </si>
  <si>
    <t>Рахимов Бахтиёр</t>
  </si>
  <si>
    <t>Орлов Алексей</t>
  </si>
  <si>
    <t>217.5</t>
  </si>
  <si>
    <t>Ефанов Николай</t>
  </si>
  <si>
    <t>Весноватый</t>
  </si>
  <si>
    <t>Сивохин Сергей</t>
  </si>
  <si>
    <t>Марков Валерий</t>
  </si>
  <si>
    <t>Софт-экипировка</t>
  </si>
  <si>
    <t>Зверев Максим</t>
  </si>
  <si>
    <t>Телидис К.К.</t>
  </si>
  <si>
    <t>Шарипов Сохибжон</t>
  </si>
  <si>
    <t>Михайловск</t>
  </si>
  <si>
    <t>Агапов Дмитрий</t>
  </si>
  <si>
    <t>Дементьев Вячеслав</t>
  </si>
  <si>
    <t>Красотка Наталья</t>
  </si>
  <si>
    <t>Кочнев Евгнеий А.</t>
  </si>
  <si>
    <t>Путилова Елена</t>
  </si>
  <si>
    <t>Слепокурова Татьяна</t>
  </si>
  <si>
    <t>Блинков</t>
  </si>
  <si>
    <t>107.5</t>
  </si>
  <si>
    <t>Шарафутдинова Ольга</t>
  </si>
  <si>
    <t>Полосина Полина</t>
  </si>
  <si>
    <t>Кудрявцева Екатерина</t>
  </si>
  <si>
    <t>Ельчина Галина</t>
  </si>
  <si>
    <t>Нижегородская область</t>
  </si>
  <si>
    <t>Гуров Андрей</t>
  </si>
  <si>
    <t>Никулин Игорь</t>
  </si>
  <si>
    <t>Островский А.В.</t>
  </si>
  <si>
    <t>Сидоров Федор</t>
  </si>
  <si>
    <t>Осипов Дмитрий</t>
  </si>
  <si>
    <t>Котов Игорь</t>
  </si>
  <si>
    <t>Осипов</t>
  </si>
  <si>
    <t>232.5</t>
  </si>
  <si>
    <t>Сафин Дмитрий</t>
  </si>
  <si>
    <t>Филиппов Виктор</t>
  </si>
  <si>
    <t>Чернейкин Алексей</t>
  </si>
  <si>
    <t xml:space="preserve">Маллябаев Денис </t>
  </si>
  <si>
    <t>Байбазаров Рустем</t>
  </si>
  <si>
    <t>172.5</t>
  </si>
  <si>
    <t>masters 70-74</t>
  </si>
  <si>
    <t>Санкт-Петербург</t>
  </si>
  <si>
    <t>Афонин Владимир</t>
  </si>
  <si>
    <t>Шеряков</t>
  </si>
  <si>
    <t>teen 16 - 17</t>
  </si>
  <si>
    <t>Краснотурьинск</t>
  </si>
  <si>
    <t>Семенов Валерий</t>
  </si>
  <si>
    <t>Мишенева Агата</t>
  </si>
  <si>
    <t>Минибаев</t>
  </si>
  <si>
    <t>Горшенина Оксана</t>
  </si>
  <si>
    <t>132.5</t>
  </si>
  <si>
    <t>Подлипецкая Любовь</t>
  </si>
  <si>
    <t>Троеборье, приседания, становая тяга ЛЮБ экипировочные</t>
  </si>
  <si>
    <t>Чемпионат Мира по силовым видам спорта "Золотой Тигр 12", 28-30.092018, г. Екатеринбург</t>
  </si>
  <si>
    <t>Жим лёжа ПРО безэкипировочный</t>
  </si>
  <si>
    <t>Панова Светлана</t>
  </si>
  <si>
    <t>Терминатор</t>
  </si>
  <si>
    <t>Хомылев</t>
  </si>
  <si>
    <t>Геташвили Мария</t>
  </si>
  <si>
    <t>Баландин</t>
  </si>
  <si>
    <t>Шашкина Анна</t>
  </si>
  <si>
    <t>Севастьянов Сргей</t>
  </si>
  <si>
    <t>Пичугина Дарья</t>
  </si>
  <si>
    <t>Одеменина Елена</t>
  </si>
  <si>
    <t>Прозоров</t>
  </si>
  <si>
    <t>Малеева Любовь</t>
  </si>
  <si>
    <t>Киргизия</t>
  </si>
  <si>
    <t>Сотникова Мария</t>
  </si>
  <si>
    <t>Томская область</t>
  </si>
  <si>
    <t>Романов Виктор</t>
  </si>
  <si>
    <t>Новосибирская обсласть</t>
  </si>
  <si>
    <t>Бондаренко</t>
  </si>
  <si>
    <t>Лебедев Юрий</t>
  </si>
  <si>
    <t>masters 80+</t>
  </si>
  <si>
    <t>Митрошкин Максим</t>
  </si>
  <si>
    <t>Ксенушко</t>
  </si>
  <si>
    <t>Горшков Игорь</t>
  </si>
  <si>
    <t>Самсон</t>
  </si>
  <si>
    <t>Ангеловских Евгений</t>
  </si>
  <si>
    <t>Палей</t>
  </si>
  <si>
    <t>Лещик Роман</t>
  </si>
  <si>
    <t>Петров</t>
  </si>
  <si>
    <t>Гобов Кирилл</t>
  </si>
  <si>
    <t>Никонов</t>
  </si>
  <si>
    <t>Абсатаров Владислав</t>
  </si>
  <si>
    <t>Макаров Валентин</t>
  </si>
  <si>
    <t>Крепыш</t>
  </si>
  <si>
    <t>Киселёв</t>
  </si>
  <si>
    <t>Бабажанов Сенакулы</t>
  </si>
  <si>
    <t>Вринчан Владимир</t>
  </si>
  <si>
    <t>Лисунов Владислав</t>
  </si>
  <si>
    <t>Маслаков Денис</t>
  </si>
  <si>
    <t>Зенчурин Михаил</t>
  </si>
  <si>
    <t>Республика Хакасия</t>
  </si>
  <si>
    <t>Логинов</t>
  </si>
  <si>
    <t>Азимов Мархамат</t>
  </si>
  <si>
    <t>Антонов Эдуард</t>
  </si>
  <si>
    <t>Золотой тигр</t>
  </si>
  <si>
    <t>Исмаилов Гюндюз</t>
  </si>
  <si>
    <t>Азербайджан</t>
  </si>
  <si>
    <t>Массаров Владислав</t>
  </si>
  <si>
    <t>Лябеженец</t>
  </si>
  <si>
    <t>Апакшин Игорь</t>
  </si>
  <si>
    <t>Новоуральск</t>
  </si>
  <si>
    <t>Тихомиров Константин</t>
  </si>
  <si>
    <t>Мавлюдов Рустам</t>
  </si>
  <si>
    <t>Хван</t>
  </si>
  <si>
    <t>Кобызов Константин</t>
  </si>
  <si>
    <t>Гараж Джим</t>
  </si>
  <si>
    <t>Цыплаков Андрей</t>
  </si>
  <si>
    <t>Московский Александр</t>
  </si>
  <si>
    <t>Лоскутов Алексей</t>
  </si>
  <si>
    <t>Здоровье</t>
  </si>
  <si>
    <t>Ермолаев Евгений</t>
  </si>
  <si>
    <t>Елсуков Сергей</t>
  </si>
  <si>
    <t>Зарипов Б.</t>
  </si>
  <si>
    <t>Неганов Дмитрий</t>
  </si>
  <si>
    <t>Нижний Тагил</t>
  </si>
  <si>
    <t>Журавлёв Егор</t>
  </si>
  <si>
    <t>Атлет</t>
  </si>
  <si>
    <t>Замалиев Сергей</t>
  </si>
  <si>
    <t>Погодин Алексей</t>
  </si>
  <si>
    <t>Долгашев Денис</t>
  </si>
  <si>
    <t>Долгашев</t>
  </si>
  <si>
    <t>Батеньков Алексей</t>
  </si>
  <si>
    <t>Хаммер</t>
  </si>
  <si>
    <t>Точилов</t>
  </si>
  <si>
    <t>Жданов Алексей</t>
  </si>
  <si>
    <t xml:space="preserve">Аксентьев Игорь </t>
  </si>
  <si>
    <t>Сургут</t>
  </si>
  <si>
    <t>Назипов Ильдус</t>
  </si>
  <si>
    <t>Карамалак Павел</t>
  </si>
  <si>
    <t>Лосев Юрий</t>
  </si>
  <si>
    <t>Рязанов Борис</t>
  </si>
  <si>
    <t>Ксёнушко Олег</t>
  </si>
  <si>
    <t>Ксенушко Т.</t>
  </si>
  <si>
    <t>Сычев Анатолий</t>
  </si>
  <si>
    <t>Логинов Александр</t>
  </si>
  <si>
    <t>Нарышкин Алексей</t>
  </si>
  <si>
    <t>Арчвава Альберт</t>
  </si>
  <si>
    <t>Хабаровский край</t>
  </si>
  <si>
    <t>Кузенбаев Мирхан</t>
  </si>
  <si>
    <t>Берлин Алексей</t>
  </si>
  <si>
    <t>Абашкин Антон</t>
  </si>
  <si>
    <t>Новинских</t>
  </si>
  <si>
    <t>Ветров Виктор</t>
  </si>
  <si>
    <t>Артемьев Андрей</t>
  </si>
  <si>
    <t>Метро фитнес</t>
  </si>
  <si>
    <t>Легчинова</t>
  </si>
  <si>
    <t>Бугаков Николай</t>
  </si>
  <si>
    <t>Клещенков Виталий</t>
  </si>
  <si>
    <t>Челебаджи</t>
  </si>
  <si>
    <t>Петров Владимир</t>
  </si>
  <si>
    <t>Хван Геннадий</t>
  </si>
  <si>
    <t xml:space="preserve">Прозоров Дмитрий </t>
  </si>
  <si>
    <t>Баранов Александр</t>
  </si>
  <si>
    <t>Бакланов Владимир</t>
  </si>
  <si>
    <t>Олейников Илья</t>
  </si>
  <si>
    <t>Березницкий Евгений</t>
  </si>
  <si>
    <t>Нижний тагил</t>
  </si>
  <si>
    <t>Филимоненко Владимир</t>
  </si>
  <si>
    <t>Захаров Артём</t>
  </si>
  <si>
    <t>Андриянов Денис</t>
  </si>
  <si>
    <t>Миков Александр</t>
  </si>
  <si>
    <t>Кириллов Андрей</t>
  </si>
  <si>
    <t>Фомин Андрей</t>
  </si>
  <si>
    <t>Чеботарев Сергей</t>
  </si>
  <si>
    <t>Стрижов Михаил</t>
  </si>
  <si>
    <t>Палей Андрей</t>
  </si>
  <si>
    <t>Черныш Алексей</t>
  </si>
  <si>
    <t>Непомпящих Леонид</t>
  </si>
  <si>
    <t>Самсан</t>
  </si>
  <si>
    <t>Манин Александр</t>
  </si>
  <si>
    <t>Димитрюк Станислав</t>
  </si>
  <si>
    <t>Борисов Станислав</t>
  </si>
  <si>
    <t>Журавлёв Андрей</t>
  </si>
  <si>
    <t>?</t>
  </si>
  <si>
    <t>Лир Сергей</t>
  </si>
  <si>
    <t>Амурская область</t>
  </si>
  <si>
    <t>Хозяшев Максим</t>
  </si>
  <si>
    <t>Рулев Тимофей</t>
  </si>
  <si>
    <t>Михайлов Михаил</t>
  </si>
  <si>
    <t>екатеринбург</t>
  </si>
  <si>
    <t>Черноусов Юрий</t>
  </si>
  <si>
    <t>Кожокин Дмитрий</t>
  </si>
  <si>
    <t>Кемеровская облсть</t>
  </si>
  <si>
    <t>Бледнов Дмитрий</t>
  </si>
  <si>
    <t>Мандрик Сергей</t>
  </si>
  <si>
    <t>Драй фитнес</t>
  </si>
  <si>
    <t>Александров</t>
  </si>
  <si>
    <t>Грязнов Василий</t>
  </si>
  <si>
    <t>Радиборец</t>
  </si>
  <si>
    <t>Колесниченко</t>
  </si>
  <si>
    <t>Башмаков Иван</t>
  </si>
  <si>
    <t>Григорьев Никита</t>
  </si>
  <si>
    <t>Лопухов Сергей</t>
  </si>
  <si>
    <t>Игрим</t>
  </si>
  <si>
    <t>Жим лёжа ЛЮБ безэкипировочный</t>
  </si>
  <si>
    <t>Рогалева Лариса</t>
  </si>
  <si>
    <t>Кудрявцева Ева</t>
  </si>
  <si>
    <t>Сухой Лог</t>
  </si>
  <si>
    <t>Амурская Регина</t>
  </si>
  <si>
    <t>Ведерникова Анна</t>
  </si>
  <si>
    <t>Шароватов</t>
  </si>
  <si>
    <t>Скляр Екатерина</t>
  </si>
  <si>
    <t>Баландин Сергей</t>
  </si>
  <si>
    <t>Шульга Анастасия</t>
  </si>
  <si>
    <t>Султангареева Фаина</t>
  </si>
  <si>
    <t>Косожихин</t>
  </si>
  <si>
    <t>Бовыкина Евгения</t>
  </si>
  <si>
    <t>Бавыкин</t>
  </si>
  <si>
    <t>Дисс Елена</t>
  </si>
  <si>
    <t>Тюленев А.</t>
  </si>
  <si>
    <t>Ульянова Екатерина</t>
  </si>
  <si>
    <t>Нефедов джим</t>
  </si>
  <si>
    <t>Нефедов</t>
  </si>
  <si>
    <t>Григорьева Римма</t>
  </si>
  <si>
    <t>Снежинск</t>
  </si>
  <si>
    <t>Кондратович Мария</t>
  </si>
  <si>
    <t>Ишим</t>
  </si>
  <si>
    <t>Сперанская Анастасия</t>
  </si>
  <si>
    <t>Ратиборец</t>
  </si>
  <si>
    <t>Бугакова Лариса</t>
  </si>
  <si>
    <t>Гафина Елена</t>
  </si>
  <si>
    <t>Пилипишко</t>
  </si>
  <si>
    <t>Иванцова Танзиля</t>
  </si>
  <si>
    <t>Вишняк Анна</t>
  </si>
  <si>
    <t>Чайковская Инга</t>
  </si>
  <si>
    <t>Нефёдов джим</t>
  </si>
  <si>
    <t>Нефёдов</t>
  </si>
  <si>
    <t>Сысолетина Юлия</t>
  </si>
  <si>
    <t>Гагарина Мария</t>
  </si>
  <si>
    <t>Гагарин</t>
  </si>
  <si>
    <t>Собурова Евгения</t>
  </si>
  <si>
    <t>Ерашев Максим</t>
  </si>
  <si>
    <t>Зорькина Татьяна</t>
  </si>
  <si>
    <t>Корнеева Ирина</t>
  </si>
  <si>
    <t>Бродягина Вероника</t>
  </si>
  <si>
    <t>Ахлестин</t>
  </si>
  <si>
    <t xml:space="preserve">Женихова Елизавета </t>
  </si>
  <si>
    <t xml:space="preserve"> Токарева Юлиана</t>
  </si>
  <si>
    <t>Михайлов А.В.</t>
  </si>
  <si>
    <t>Черныш Василиса</t>
  </si>
  <si>
    <t>Черныш</t>
  </si>
  <si>
    <t>Ежова Александра</t>
  </si>
  <si>
    <t>Титан</t>
  </si>
  <si>
    <t>Намесова Оксана</t>
  </si>
  <si>
    <t>Михайлова Юлия</t>
  </si>
  <si>
    <t>Уральский</t>
  </si>
  <si>
    <t>Михайлов</t>
  </si>
  <si>
    <t>Зубова Анастасия</t>
  </si>
  <si>
    <t>Бухарова Кристина</t>
  </si>
  <si>
    <t>Савкова Ирина</t>
  </si>
  <si>
    <t>СЛ фитнес</t>
  </si>
  <si>
    <t>Бакалина Ю.А.</t>
  </si>
  <si>
    <t>Новосибирск</t>
  </si>
  <si>
    <t>Зарифуллина Анастасия</t>
  </si>
  <si>
    <t>Сатка</t>
  </si>
  <si>
    <t>Теплых</t>
  </si>
  <si>
    <t>Панчишина Екатерина</t>
  </si>
  <si>
    <t>Петерский</t>
  </si>
  <si>
    <t>Фоминых Надежда</t>
  </si>
  <si>
    <t>Озёрск</t>
  </si>
  <si>
    <t>Гамова Ирина</t>
  </si>
  <si>
    <t>Оренбургская обсласть</t>
  </si>
  <si>
    <t>Анисимов В.П.</t>
  </si>
  <si>
    <t>Петошина Елена</t>
  </si>
  <si>
    <t>Кузьмин Антон</t>
  </si>
  <si>
    <t>Ромасько Лариса</t>
  </si>
  <si>
    <t>Елизаров</t>
  </si>
  <si>
    <t>Некрасова Светлана</t>
  </si>
  <si>
    <t>Кондратьева Людмила</t>
  </si>
  <si>
    <t>Быкова Елизавета</t>
  </si>
  <si>
    <t>Кочнев Е.А.</t>
  </si>
  <si>
    <t>Мочилевская Наталья</t>
  </si>
  <si>
    <t>Рогожников</t>
  </si>
  <si>
    <t>Кодзаева Яна</t>
  </si>
  <si>
    <t>Доброрезов</t>
  </si>
  <si>
    <t>Дорогина Алёна</t>
  </si>
  <si>
    <t>Султанов Артем</t>
  </si>
  <si>
    <t>32.7</t>
  </si>
  <si>
    <t>Харизов Динислам</t>
  </si>
  <si>
    <t>Шаронова</t>
  </si>
  <si>
    <t>Медведев Артём</t>
  </si>
  <si>
    <t>Вишняков Руслан</t>
  </si>
  <si>
    <t>Искра</t>
  </si>
  <si>
    <t>Зенков</t>
  </si>
  <si>
    <t>Зубов Михаил</t>
  </si>
  <si>
    <t xml:space="preserve">junior </t>
  </si>
  <si>
    <t>Абзаев</t>
  </si>
  <si>
    <t>Миникаев Данил</t>
  </si>
  <si>
    <t>Черенев Евгений</t>
  </si>
  <si>
    <t>Зенков Н.А.</t>
  </si>
  <si>
    <t>Хайруллин Айрат</t>
  </si>
  <si>
    <t>Михеев Иван</t>
  </si>
  <si>
    <t>Артамонов</t>
  </si>
  <si>
    <t>Грибов Константин</t>
  </si>
  <si>
    <t>Ревда</t>
  </si>
  <si>
    <t>Фахретдинов</t>
  </si>
  <si>
    <t>Артёменко Евгений</t>
  </si>
  <si>
    <t>Сафимов</t>
  </si>
  <si>
    <t>Миндияров Савелий</t>
  </si>
  <si>
    <t>Рефтинский</t>
  </si>
  <si>
    <t>Исмоилов Фуркат</t>
  </si>
  <si>
    <t>Серов</t>
  </si>
  <si>
    <t>Собещанский Руслан</t>
  </si>
  <si>
    <t>Андрей Артемьев</t>
  </si>
  <si>
    <t>Мамедов Ринат</t>
  </si>
  <si>
    <t>Олисов</t>
  </si>
  <si>
    <t>Милов Вячеслав</t>
  </si>
  <si>
    <t>Иванов Иван</t>
  </si>
  <si>
    <t>Спорт хаус</t>
  </si>
  <si>
    <t>Тюменская облсть</t>
  </si>
  <si>
    <t>Валияхметов Радислав</t>
  </si>
  <si>
    <t>Устинов Вадим</t>
  </si>
  <si>
    <t>masters 75-79</t>
  </si>
  <si>
    <t>Соколов Александр</t>
  </si>
  <si>
    <t>Самонин</t>
  </si>
  <si>
    <t>Заграй Сергей</t>
  </si>
  <si>
    <t>Марфицын</t>
  </si>
  <si>
    <t>Побойкин Сергей</t>
  </si>
  <si>
    <t>Спесивцев Данил</t>
  </si>
  <si>
    <t>Акимов А.</t>
  </si>
  <si>
    <t>Чудинов Виктор</t>
  </si>
  <si>
    <t>Якимчик Ян</t>
  </si>
  <si>
    <t>Родионов Егор</t>
  </si>
  <si>
    <t>Заречный</t>
  </si>
  <si>
    <t>Иванов Павел</t>
  </si>
  <si>
    <t>Махмадкулов Бузургмехр</t>
  </si>
  <si>
    <t>2 junior</t>
  </si>
  <si>
    <t xml:space="preserve">Федосеев Евгений </t>
  </si>
  <si>
    <t>Глазочев</t>
  </si>
  <si>
    <t>Кузнецов Роман</t>
  </si>
  <si>
    <t>Ахиллес</t>
  </si>
  <si>
    <t>Черепанов Егор</t>
  </si>
  <si>
    <t>Метрофитнесс</t>
  </si>
  <si>
    <t>Смотрин Антон</t>
  </si>
  <si>
    <t>Машлякевич Игорь</t>
  </si>
  <si>
    <t>Никонов Владимир</t>
  </si>
  <si>
    <t>Артёмов Дмитрий</t>
  </si>
  <si>
    <t>Тюленев</t>
  </si>
  <si>
    <t>Балтаев Рафаил</t>
  </si>
  <si>
    <t xml:space="preserve">Экстрим </t>
  </si>
  <si>
    <t>Шеголихин Олег</t>
  </si>
  <si>
    <t xml:space="preserve">Хода Сергей </t>
  </si>
  <si>
    <t>Болдин</t>
  </si>
  <si>
    <t>Некрасов Дмитрий</t>
  </si>
  <si>
    <t>Рахметулин Руслан</t>
  </si>
  <si>
    <t>Чернов Д.</t>
  </si>
  <si>
    <t>Зябликов Иван</t>
  </si>
  <si>
    <t>Зябликов Александр</t>
  </si>
  <si>
    <t>Ошивалов Анатолий</t>
  </si>
  <si>
    <t>Дёмин Александр</t>
  </si>
  <si>
    <t>Халиков Рамазан</t>
  </si>
  <si>
    <t>Агишев</t>
  </si>
  <si>
    <t>Агабалаев Ровшан</t>
  </si>
  <si>
    <t>Воробьев Евгений</t>
  </si>
  <si>
    <t>Промышленников Илья</t>
  </si>
  <si>
    <t>Кукубаев Самат</t>
  </si>
  <si>
    <t>Попов Никита</t>
  </si>
  <si>
    <t>Лимон</t>
  </si>
  <si>
    <t>Холкин Александр</t>
  </si>
  <si>
    <t>Казанцев</t>
  </si>
  <si>
    <t>Бовыкин Андрей</t>
  </si>
  <si>
    <t>Федорохин Алексей</t>
  </si>
  <si>
    <t>Курбатов Илья</t>
  </si>
  <si>
    <t>Косочкихин Павел</t>
  </si>
  <si>
    <t>Салосалов Сергей</t>
  </si>
  <si>
    <t>Щёлково</t>
  </si>
  <si>
    <t>Московская область</t>
  </si>
  <si>
    <t>Салосалов</t>
  </si>
  <si>
    <t>Симбиряков Данил</t>
  </si>
  <si>
    <t>Стака</t>
  </si>
  <si>
    <t>Тёплых Е.С.</t>
  </si>
  <si>
    <t>Пантелеев Александр</t>
  </si>
  <si>
    <t>Кожевников Роман</t>
  </si>
  <si>
    <t>Новая Ляля</t>
  </si>
  <si>
    <t>Горбунов Платон</t>
  </si>
  <si>
    <t>Антарес спорт</t>
  </si>
  <si>
    <t>Цыгуров</t>
  </si>
  <si>
    <t>Андрушевский Алексей</t>
  </si>
  <si>
    <t>Республика Тыва</t>
  </si>
  <si>
    <t>Щелканов Максим</t>
  </si>
  <si>
    <t>Бармин Денис</t>
  </si>
  <si>
    <t>Мережников</t>
  </si>
  <si>
    <t>Киляков Станислав</t>
  </si>
  <si>
    <t>1 junior</t>
  </si>
  <si>
    <t>Михеев Георгий</t>
  </si>
  <si>
    <t>3 junior</t>
  </si>
  <si>
    <t>Ильин Максим</t>
  </si>
  <si>
    <t>Михальченко Ксения</t>
  </si>
  <si>
    <t>Щепеткин Андрей</t>
  </si>
  <si>
    <t>Кетов Никита</t>
  </si>
  <si>
    <t>Морозов Владислав</t>
  </si>
  <si>
    <t>Гафуржонов Шерзод</t>
  </si>
  <si>
    <t>Абдуллоев</t>
  </si>
  <si>
    <t>Адамчук Евгений</t>
  </si>
  <si>
    <t>Чезганов Сергей</t>
  </si>
  <si>
    <t>Рахмангулов Азат</t>
  </si>
  <si>
    <t>Респблика Башкортостан</t>
  </si>
  <si>
    <t>Галлямов</t>
  </si>
  <si>
    <t>Козлов Игорь</t>
  </si>
  <si>
    <t>Комаров Сергей</t>
  </si>
  <si>
    <t>Шутихин Валерий</t>
  </si>
  <si>
    <t>Володин Игорь</t>
  </si>
  <si>
    <t>Фролухин Владимир</t>
  </si>
  <si>
    <t>Комаров</t>
  </si>
  <si>
    <t>Киселёв Вячеслав</t>
  </si>
  <si>
    <t>Котов Юрий</t>
  </si>
  <si>
    <t>Гильман Юрий</t>
  </si>
  <si>
    <t>Пауэрхаузджим</t>
  </si>
  <si>
    <t>Игнатьев</t>
  </si>
  <si>
    <t>Слюнько Виктор</t>
  </si>
  <si>
    <t>Фролов Юрий</t>
  </si>
  <si>
    <t>Факел</t>
  </si>
  <si>
    <t>Бояршинов</t>
  </si>
  <si>
    <t>Пужаев Николай</t>
  </si>
  <si>
    <t>Павлов Иван</t>
  </si>
  <si>
    <t>Лавров Степан</t>
  </si>
  <si>
    <t>Лимарев Алексей</t>
  </si>
  <si>
    <t>Хованский</t>
  </si>
  <si>
    <t>Вахрушев Егор</t>
  </si>
  <si>
    <t>Платов Сергей</t>
  </si>
  <si>
    <t>Муллаяров Марат</t>
  </si>
  <si>
    <t>Магнитогорск</t>
  </si>
  <si>
    <t>Закиров Вадим</t>
  </si>
  <si>
    <t>Желваков Максим</t>
  </si>
  <si>
    <t>Гильванов Александр</t>
  </si>
  <si>
    <t>Елфимов</t>
  </si>
  <si>
    <t>Лебедев Михаил</t>
  </si>
  <si>
    <t>Малютин Владимир</t>
  </si>
  <si>
    <t>Нефедов Джим</t>
  </si>
  <si>
    <t>Нефёдов В.В.</t>
  </si>
  <si>
    <t>Айдаров Артур</t>
  </si>
  <si>
    <t>Кушнаренково</t>
  </si>
  <si>
    <t>Мифтахов</t>
  </si>
  <si>
    <t>Стражнов Евгений</t>
  </si>
  <si>
    <t>Ячменев</t>
  </si>
  <si>
    <t xml:space="preserve">Воронин Дмитрий </t>
  </si>
  <si>
    <t>Олимп</t>
  </si>
  <si>
    <t>Чекомазов Данила</t>
  </si>
  <si>
    <t>Абдуллоев Абдумалик</t>
  </si>
  <si>
    <t>Шишканов Александр</t>
  </si>
  <si>
    <t xml:space="preserve">Урал спорт </t>
  </si>
  <si>
    <t>Османов Насиб</t>
  </si>
  <si>
    <t>Ащербагин Азат</t>
  </si>
  <si>
    <t>Плисов</t>
  </si>
  <si>
    <t>Пуртоян Мехак</t>
  </si>
  <si>
    <t>Бакланов</t>
  </si>
  <si>
    <t>Хасанов Джоми</t>
  </si>
  <si>
    <t>Михеев Евгений</t>
  </si>
  <si>
    <t>Сасунов Максим</t>
  </si>
  <si>
    <t>Сасунов И.</t>
  </si>
  <si>
    <t>Худяков Александр</t>
  </si>
  <si>
    <t xml:space="preserve">Шорохов Денис </t>
  </si>
  <si>
    <t>Контакт</t>
  </si>
  <si>
    <t>Шорохов</t>
  </si>
  <si>
    <t>Печеркин Илья</t>
  </si>
  <si>
    <t>Пиняжин Андрей</t>
  </si>
  <si>
    <t>Лидер Морозов</t>
  </si>
  <si>
    <t>Ганов Сергей</t>
  </si>
  <si>
    <t>Анисимов</t>
  </si>
  <si>
    <t>Жицкий Роман</t>
  </si>
  <si>
    <t>Козлов</t>
  </si>
  <si>
    <t>Редикульцев Александр</t>
  </si>
  <si>
    <t>Глухов Константин</t>
  </si>
  <si>
    <t>Ункурда</t>
  </si>
  <si>
    <t>Щекин</t>
  </si>
  <si>
    <t>Падерин Юрий</t>
  </si>
  <si>
    <t>Колодов А.Н.</t>
  </si>
  <si>
    <t>Александров Дмитрий</t>
  </si>
  <si>
    <t>Натаров</t>
  </si>
  <si>
    <t>Ильин Павел</t>
  </si>
  <si>
    <t>Драйв Фитнес</t>
  </si>
  <si>
    <t>Отавин Константин</t>
  </si>
  <si>
    <t>Нестеров Андрей</t>
  </si>
  <si>
    <t>Шулепов Николай</t>
  </si>
  <si>
    <t>Серегин Сергей</t>
  </si>
  <si>
    <t>Тюленев Александр</t>
  </si>
  <si>
    <t>Калеев Радик</t>
  </si>
  <si>
    <t>Мамбетов</t>
  </si>
  <si>
    <t>Усов Алексей</t>
  </si>
  <si>
    <t>Норицин Андрей</t>
  </si>
  <si>
    <t>Корякин</t>
  </si>
  <si>
    <t>Мочалов Андрей</t>
  </si>
  <si>
    <t>Гусева</t>
  </si>
  <si>
    <t>Леонтьев Александр</t>
  </si>
  <si>
    <t>Лузин Сергей</t>
  </si>
  <si>
    <t>Павленко Анатолий</t>
  </si>
  <si>
    <t>Желнин Владимир</t>
  </si>
  <si>
    <t>Иванов Дмитрий</t>
  </si>
  <si>
    <t>Томчук Александр</t>
  </si>
  <si>
    <t>Аксентьев</t>
  </si>
  <si>
    <t>Петров Артем</t>
  </si>
  <si>
    <t>Смолоногов В.С.</t>
  </si>
  <si>
    <t xml:space="preserve">Мухартов Евгений </t>
  </si>
  <si>
    <t>Попков Александр</t>
  </si>
  <si>
    <t>Красман Даниил</t>
  </si>
  <si>
    <t>Златоуст</t>
  </si>
  <si>
    <t>Виноградов Михаил</t>
  </si>
  <si>
    <t>Косарев</t>
  </si>
  <si>
    <t>Сетуридзе Георгий</t>
  </si>
  <si>
    <t>Самарин Александр</t>
  </si>
  <si>
    <t>Сафин Марат</t>
  </si>
  <si>
    <t>Коробков Сергей</t>
  </si>
  <si>
    <t>Васильев Дмитрий</t>
  </si>
  <si>
    <t>Косотуров Николай</t>
  </si>
  <si>
    <t>Ультра фемэли фитнес</t>
  </si>
  <si>
    <t>Зырянов Анатолий</t>
  </si>
  <si>
    <t>Кудрявцев Владислав</t>
  </si>
  <si>
    <t>Сюткин Дмитрий</t>
  </si>
  <si>
    <t xml:space="preserve">Кузьмицкий Никита </t>
  </si>
  <si>
    <t>98.40</t>
  </si>
  <si>
    <t>Кузеев Дмитрий</t>
  </si>
  <si>
    <t>Другое измерение</t>
  </si>
  <si>
    <t>Рязанов Давид</t>
  </si>
  <si>
    <t xml:space="preserve">Тарасов Сергей </t>
  </si>
  <si>
    <t>Бородин</t>
  </si>
  <si>
    <t>Трубин Сергей</t>
  </si>
  <si>
    <t>Воронин Вадим</t>
  </si>
  <si>
    <t>Казанцев Иван</t>
  </si>
  <si>
    <t>Токарев Илья</t>
  </si>
  <si>
    <t>Монид Леонид</t>
  </si>
  <si>
    <t>Казаков Игорь</t>
  </si>
  <si>
    <t>Ибрагимов</t>
  </si>
  <si>
    <t>Кирилов Сергей</t>
  </si>
  <si>
    <t>Добрин Борис</t>
  </si>
  <si>
    <t>Комаров Петр</t>
  </si>
  <si>
    <t>Емелькин Юрий</t>
  </si>
  <si>
    <t>Акентьев Валерий</t>
  </si>
  <si>
    <t>Республика Коми</t>
  </si>
  <si>
    <t>Зенков Николай</t>
  </si>
  <si>
    <t>Черноморец Андрей</t>
  </si>
  <si>
    <t>Желнин</t>
  </si>
  <si>
    <t>Бузин Евгений</t>
  </si>
  <si>
    <t>Савин</t>
  </si>
  <si>
    <t>Курок Дмитрий</t>
  </si>
  <si>
    <t>Васюченко</t>
  </si>
  <si>
    <t>Цыгуров Дмитрий</t>
  </si>
  <si>
    <t>Насибов Натиг</t>
  </si>
  <si>
    <t>Костянов Александр</t>
  </si>
  <si>
    <t>Татаров Спартак</t>
  </si>
  <si>
    <t>Редькин П.</t>
  </si>
  <si>
    <t>Лямцев Вадим</t>
  </si>
  <si>
    <t>Раджабов Тимур</t>
  </si>
  <si>
    <t>Лир С.</t>
  </si>
  <si>
    <t>Громов Владимир</t>
  </si>
  <si>
    <t>Череповец</t>
  </si>
  <si>
    <t>Залевский Николай</t>
  </si>
  <si>
    <t>Ясный</t>
  </si>
  <si>
    <t>Климов</t>
  </si>
  <si>
    <t>Шароватов Сергей</t>
  </si>
  <si>
    <t>Шарапов Тимофей</t>
  </si>
  <si>
    <t>Мясников</t>
  </si>
  <si>
    <t>Черников Вячеслав</t>
  </si>
  <si>
    <t>Ультра фэмэли фитнес</t>
  </si>
  <si>
    <t>Беляев Александр</t>
  </si>
  <si>
    <t>Атомная сила</t>
  </si>
  <si>
    <t>Михеев Валерий</t>
  </si>
  <si>
    <t>Михеев Г.</t>
  </si>
  <si>
    <t>Кириченко Сергей</t>
  </si>
  <si>
    <t xml:space="preserve">Прокопьев Евгений </t>
  </si>
  <si>
    <t>Ладышкин</t>
  </si>
  <si>
    <t>Карапузов Игорь</t>
  </si>
  <si>
    <t>Непомнящих Леонид</t>
  </si>
  <si>
    <t>Чернавских Аркадий</t>
  </si>
  <si>
    <t>Окулов Максим</t>
  </si>
  <si>
    <t>Блинов</t>
  </si>
  <si>
    <t>Парфененко Сергей</t>
  </si>
  <si>
    <t>Курочкин Евгений</t>
  </si>
  <si>
    <t>Омская облсть</t>
  </si>
  <si>
    <t>Дюкин Руслан</t>
  </si>
  <si>
    <t>Сирманов</t>
  </si>
  <si>
    <t>Пахомов Игорь</t>
  </si>
  <si>
    <t>Низовкин Иван</t>
  </si>
  <si>
    <t>Царёв Игорь</t>
  </si>
  <si>
    <t>Ефремов Виталий</t>
  </si>
  <si>
    <t>Клюев</t>
  </si>
  <si>
    <t>Аксёнов Дмитрий</t>
  </si>
  <si>
    <t>Хамробоев Азизжон</t>
  </si>
  <si>
    <t>Сапожников Александр</t>
  </si>
  <si>
    <t>Сысерть</t>
  </si>
  <si>
    <t>Чирков Евгений</t>
  </si>
  <si>
    <t>Пономарёв</t>
  </si>
  <si>
    <t>Харламов Сергей</t>
  </si>
  <si>
    <t>Курпишев</t>
  </si>
  <si>
    <t>Хуторов Игорь</t>
  </si>
  <si>
    <t>Вахтин Игорь</t>
  </si>
  <si>
    <t>Чубаров Владимир</t>
  </si>
  <si>
    <t>Решетников Артем</t>
  </si>
  <si>
    <t>Авдюков Артём</t>
  </si>
  <si>
    <t>Шибаев В Б</t>
  </si>
  <si>
    <t>Григоренко Александр</t>
  </si>
  <si>
    <t>Черников Игорь</t>
  </si>
  <si>
    <t>Измайлов Павел</t>
  </si>
  <si>
    <t>Югорск</t>
  </si>
  <si>
    <t>Айль</t>
  </si>
  <si>
    <t>Карамалак Никита</t>
  </si>
  <si>
    <t>Карамалак</t>
  </si>
  <si>
    <t>Цыпленков Иван</t>
  </si>
  <si>
    <t>Меренко Дмитрий</t>
  </si>
  <si>
    <t>Борисевич Василий</t>
  </si>
  <si>
    <t>Карталы</t>
  </si>
  <si>
    <t>Лазарев Сергей</t>
  </si>
  <si>
    <t>Зиятдинов Касым</t>
  </si>
  <si>
    <t>Фатахов</t>
  </si>
  <si>
    <t>Мизев Евгений</t>
  </si>
  <si>
    <t>Гараж жим</t>
  </si>
  <si>
    <t>Доценко Павел</t>
  </si>
  <si>
    <t>Юрин Александр</t>
  </si>
  <si>
    <t>Панов Максим</t>
  </si>
  <si>
    <t>Татарстан</t>
  </si>
  <si>
    <t>Фаттахов Р.Т.</t>
  </si>
  <si>
    <t>Хамробоев Азизджон</t>
  </si>
  <si>
    <t>Овинов Сергей</t>
  </si>
  <si>
    <t>Цветков Александр</t>
  </si>
  <si>
    <t>Чемпионат Мира по силовым видам спорта "Золотой Тигр 12", 29-30.09.2018, г. Екатеринбург</t>
  </si>
  <si>
    <t>Жим лёжа экипировочный ЛЮБ</t>
  </si>
  <si>
    <t>1 поток</t>
  </si>
  <si>
    <t>АНТС</t>
  </si>
  <si>
    <t>Галлямов Айнур</t>
  </si>
  <si>
    <t>Фаттахов Рашат</t>
  </si>
  <si>
    <t>Кузьменко Иван</t>
  </si>
  <si>
    <t xml:space="preserve">Низамов Ильдар </t>
  </si>
  <si>
    <t>Семенов Геннадий</t>
  </si>
  <si>
    <t>2 поток</t>
  </si>
  <si>
    <t>Гуцевич Александр</t>
  </si>
  <si>
    <t>Матвеев Павел</t>
  </si>
  <si>
    <t>Матюшев Фанис</t>
  </si>
  <si>
    <t>Мухаметдинов Марат</t>
  </si>
  <si>
    <t>Беляев</t>
  </si>
  <si>
    <t>Роганов Станислав</t>
  </si>
  <si>
    <t>Свердловская Область</t>
  </si>
  <si>
    <t>Калинин Александр</t>
  </si>
  <si>
    <t>Фиголь Алексей</t>
  </si>
  <si>
    <t>Санкт Петербург</t>
  </si>
  <si>
    <t>Ларионов С.М.</t>
  </si>
  <si>
    <t xml:space="preserve">Чернозипунников Евгений </t>
  </si>
  <si>
    <t>Осинцев Дмитрий</t>
  </si>
  <si>
    <t>3 поток</t>
  </si>
  <si>
    <t>Кедин Дмитрий</t>
  </si>
  <si>
    <t>Дзина</t>
  </si>
  <si>
    <t>Богатырев Алексей</t>
  </si>
  <si>
    <t>Лунев Дмитрий</t>
  </si>
  <si>
    <t>Лунев Устин</t>
  </si>
  <si>
    <t>Мубаракшин Сергей</t>
  </si>
  <si>
    <t>Пауэрспорт ЛЮБ и ПРО</t>
  </si>
  <si>
    <t>ЖИМ СТОЯ</t>
  </si>
  <si>
    <t>ПОДЪЁМ НА БИЦЕПС</t>
  </si>
  <si>
    <t>Темляков Антон</t>
  </si>
  <si>
    <t>Темляков</t>
  </si>
  <si>
    <t>Кузьменко</t>
  </si>
  <si>
    <t>Карпенко Александр</t>
  </si>
  <si>
    <t>Фуфалдин</t>
  </si>
  <si>
    <t>Новохатский Эдуард</t>
  </si>
  <si>
    <t>Оренбург</t>
  </si>
  <si>
    <t>Самсонов</t>
  </si>
  <si>
    <t>Махнутин Сергей</t>
  </si>
  <si>
    <t>Головузин</t>
  </si>
  <si>
    <t>Гридин Василий</t>
  </si>
  <si>
    <t>Салават</t>
  </si>
  <si>
    <t>Иванов Александр</t>
  </si>
  <si>
    <t>Иванов</t>
  </si>
  <si>
    <t>Иванов Алексей</t>
  </si>
  <si>
    <t>98.8</t>
  </si>
  <si>
    <t>Народный жим ЛЮБ и ПРО</t>
  </si>
  <si>
    <t>Коэф.</t>
  </si>
  <si>
    <t>ВЕС</t>
  </si>
  <si>
    <t>ПОВТ</t>
  </si>
  <si>
    <t>PBP</t>
  </si>
  <si>
    <t>Воронова Надежда</t>
  </si>
  <si>
    <t>Черных Каролина</t>
  </si>
  <si>
    <t>Медведев Артем</t>
  </si>
  <si>
    <t>Палей рейформа</t>
  </si>
  <si>
    <t>Медведев</t>
  </si>
  <si>
    <t>Макаров Алексей</t>
  </si>
  <si>
    <t>Макаров А.</t>
  </si>
  <si>
    <t>Женихова Елизавета</t>
  </si>
  <si>
    <t>Рикорд джим</t>
  </si>
  <si>
    <t>Брозоров Дмитрий</t>
  </si>
  <si>
    <t>Немченкова Наталья</t>
  </si>
  <si>
    <t>Петров Д.Н.</t>
  </si>
  <si>
    <t>Уфа</t>
  </si>
  <si>
    <t>Ньютон</t>
  </si>
  <si>
    <t>Бобошин Вячеслав</t>
  </si>
  <si>
    <t>Волков Семён</t>
  </si>
  <si>
    <t>Ахилес</t>
  </si>
  <si>
    <t>Топорков Борис</t>
  </si>
  <si>
    <t>Кириевский Анатолий</t>
  </si>
  <si>
    <t xml:space="preserve">Зенков </t>
  </si>
  <si>
    <t>Кобелев Тимофей</t>
  </si>
  <si>
    <t>Ходько Валерий</t>
  </si>
  <si>
    <t>Брезгин Владислав</t>
  </si>
  <si>
    <t>Кичигин Никита</t>
  </si>
  <si>
    <t>Месягутово</t>
  </si>
  <si>
    <t>Леонтьев</t>
  </si>
  <si>
    <t>Акулов Игорь</t>
  </si>
  <si>
    <t>Нурутдинов Марат</t>
  </si>
  <si>
    <t>Елсуков Денис</t>
  </si>
  <si>
    <t>Хасано Шараф</t>
  </si>
  <si>
    <t>Машляневич Игорь</t>
  </si>
  <si>
    <t>Ритм</t>
  </si>
  <si>
    <t>Ткач Руслан</t>
  </si>
  <si>
    <t>Белгородская область</t>
  </si>
  <si>
    <t>Романенко Сергей</t>
  </si>
  <si>
    <t>Свяжен</t>
  </si>
  <si>
    <t>Воронов Андрей</t>
  </si>
  <si>
    <t>Еликаров Сергей</t>
  </si>
  <si>
    <t>Никаноров Василий</t>
  </si>
  <si>
    <t>Никитин Антон</t>
  </si>
  <si>
    <t>Бабковский Кирилл</t>
  </si>
  <si>
    <t>Руденко Дмитрий</t>
  </si>
  <si>
    <t>Плисов Максим</t>
  </si>
  <si>
    <t>Омск</t>
  </si>
  <si>
    <t>Ащербагин А.А.</t>
  </si>
  <si>
    <t>Разживин Сергей</t>
  </si>
  <si>
    <t>Рязанов Иван</t>
  </si>
  <si>
    <t>Кадочников Андрей</t>
  </si>
  <si>
    <t>Абдурахимов Файзадик</t>
  </si>
  <si>
    <t>Алакпаров Заур</t>
  </si>
  <si>
    <t>Колибах Роман</t>
  </si>
  <si>
    <t>Плисов Михаил</t>
  </si>
  <si>
    <t>Максютов Флорит</t>
  </si>
  <si>
    <t>Саетгареев Равиль</t>
  </si>
  <si>
    <t>Зенков Н.В.</t>
  </si>
  <si>
    <t>Фомин Игорь</t>
  </si>
  <si>
    <t>Ачинск</t>
  </si>
  <si>
    <t>Ахмадеев Эдуард</t>
  </si>
  <si>
    <t>Троицк</t>
  </si>
  <si>
    <t>Голышев Вадим</t>
  </si>
  <si>
    <t>Гамов Сергей</t>
  </si>
  <si>
    <t>Русичи</t>
  </si>
  <si>
    <t>Кичигин Иван</t>
  </si>
  <si>
    <t>Леонтьев А.Н.</t>
  </si>
  <si>
    <t>Пермь</t>
  </si>
  <si>
    <t>Новосибирская</t>
  </si>
  <si>
    <t>Быховец А.М.</t>
  </si>
  <si>
    <t>Пронин Евгений</t>
  </si>
  <si>
    <t>Песков Павел</t>
  </si>
  <si>
    <t>Кунаев Иван</t>
  </si>
  <si>
    <t xml:space="preserve">Левочкин </t>
  </si>
  <si>
    <t>Мальцев Эдуард</t>
  </si>
  <si>
    <t>Ситников Дмитрий</t>
  </si>
  <si>
    <t>Чеканин Евгений</t>
  </si>
  <si>
    <t>Шишкин Евгений</t>
  </si>
  <si>
    <t>Клюев И.</t>
  </si>
  <si>
    <t>Осинцев</t>
  </si>
  <si>
    <t>Глазунов</t>
  </si>
  <si>
    <t>Двоеборье</t>
  </si>
  <si>
    <t>Жим стоя</t>
  </si>
  <si>
    <t>Подъём на бицепс</t>
  </si>
  <si>
    <t>Ямолдинов Ренат</t>
  </si>
  <si>
    <t>Пономарев</t>
  </si>
  <si>
    <t>Тункин</t>
  </si>
  <si>
    <t>1/2 веса</t>
  </si>
  <si>
    <t>Троеборье, приседания, становая тяга безэкипировочные ЛЮБ</t>
  </si>
  <si>
    <t>Ордин Александр</t>
  </si>
  <si>
    <t>Пышминцев</t>
  </si>
  <si>
    <t>Елькин Сергей</t>
  </si>
  <si>
    <t>Корчнев</t>
  </si>
  <si>
    <t>Бычков Никита</t>
  </si>
  <si>
    <t>Берестов Данил</t>
  </si>
  <si>
    <t>Аввакумов Михаил</t>
  </si>
  <si>
    <t>Алимов Ризван</t>
  </si>
  <si>
    <t>Тагоев Шокрух</t>
  </si>
  <si>
    <t>Кочнев Александр</t>
  </si>
  <si>
    <t>Сарваров Альберт</t>
  </si>
  <si>
    <t>Шаврин Александр</t>
  </si>
  <si>
    <t>Рязанов Игорь</t>
  </si>
  <si>
    <t>Андреев Константин</t>
  </si>
  <si>
    <t>Васильев Роман</t>
  </si>
  <si>
    <t>Хафизов Эдуард</t>
  </si>
  <si>
    <t>Сталь</t>
  </si>
  <si>
    <t>Важена</t>
  </si>
  <si>
    <t>Даянов Руслан</t>
  </si>
  <si>
    <t>Республика Киргизия</t>
  </si>
  <si>
    <t>Ленинградская область</t>
  </si>
  <si>
    <t>Ленинградская облать</t>
  </si>
  <si>
    <t>Даянов Ильдар</t>
  </si>
  <si>
    <t>Свидерский Владимир</t>
  </si>
  <si>
    <t>Молодость</t>
  </si>
  <si>
    <t>Алампиев Сергей</t>
  </si>
  <si>
    <t>Шахты</t>
  </si>
  <si>
    <t>Тулемисов Аслан</t>
  </si>
  <si>
    <t>Славяне</t>
  </si>
  <si>
    <t>Оренбуржская область</t>
  </si>
  <si>
    <t>Весноватай</t>
  </si>
  <si>
    <t>Михеев Юрий</t>
  </si>
  <si>
    <t>Михеев</t>
  </si>
  <si>
    <t>Батуев Андрей</t>
  </si>
  <si>
    <t>Дюкин</t>
  </si>
  <si>
    <t>Хуинь Ньят Чыонг</t>
  </si>
  <si>
    <t>Бездетнов Егор</t>
  </si>
  <si>
    <t>Челябенская область</t>
  </si>
  <si>
    <t>Белоносов Данил</t>
  </si>
  <si>
    <t>Свой вес</t>
  </si>
  <si>
    <t>3</t>
  </si>
  <si>
    <t>4</t>
  </si>
  <si>
    <t>5</t>
  </si>
  <si>
    <t>Демин Александр</t>
  </si>
  <si>
    <t>Чугунов Данил</t>
  </si>
  <si>
    <t>Афанасьев Данил</t>
  </si>
  <si>
    <t>Мугинов Ринат</t>
  </si>
  <si>
    <t>Три икс</t>
  </si>
  <si>
    <t>Мартюшев</t>
  </si>
  <si>
    <t>Виноградский Андрей</t>
  </si>
  <si>
    <t>Гараж джим</t>
  </si>
  <si>
    <t>Захаров Николай</t>
  </si>
  <si>
    <t>Новоспорт</t>
  </si>
  <si>
    <t>Фурлетов Андрей</t>
  </si>
  <si>
    <t>Камелот</t>
  </si>
  <si>
    <t>Васильвицкий Дмитрий</t>
  </si>
  <si>
    <t>Исымбаева Кристина</t>
  </si>
  <si>
    <t>Левенец Оксана</t>
  </si>
  <si>
    <t>3 слоя</t>
  </si>
  <si>
    <t>Зотова Мария</t>
  </si>
  <si>
    <t>Булах Дарья</t>
  </si>
  <si>
    <t>Веснвоатый Иван</t>
  </si>
  <si>
    <t>Баев Валерий</t>
  </si>
  <si>
    <t>Сопушев Вадим</t>
  </si>
  <si>
    <t>Исаков</t>
  </si>
  <si>
    <t>Ложкин Максим</t>
  </si>
  <si>
    <t>Абакан</t>
  </si>
  <si>
    <t>Куклин Евгений</t>
  </si>
  <si>
    <t>Шакиров Вадим</t>
  </si>
  <si>
    <t>Лысяков Сергей</t>
  </si>
  <si>
    <t>Фатыхов Марат</t>
  </si>
  <si>
    <t>Богатырев</t>
  </si>
  <si>
    <t>Быховец А.А.</t>
  </si>
  <si>
    <t>Ново спорт</t>
  </si>
  <si>
    <t>Казастан</t>
  </si>
  <si>
    <t>Ляхов Андрей</t>
  </si>
  <si>
    <t>Сыктывкар</t>
  </si>
  <si>
    <t>Минин Илья</t>
  </si>
  <si>
    <t>Метро фитнесс</t>
  </si>
  <si>
    <t>Яковец Александр</t>
  </si>
  <si>
    <t>Латыпов Раниль</t>
  </si>
  <si>
    <t>Красноярск</t>
  </si>
  <si>
    <t>Красноярская область</t>
  </si>
  <si>
    <t>Богатырёв Евгений</t>
  </si>
  <si>
    <t>Ногай Юрий</t>
  </si>
  <si>
    <t>1-2 слоя</t>
  </si>
  <si>
    <t>Захаров Егор</t>
  </si>
  <si>
    <t>Малахова Елена</t>
  </si>
  <si>
    <t>Малахов</t>
  </si>
  <si>
    <t>Сорокин Иван</t>
  </si>
  <si>
    <t>Бумгев</t>
  </si>
  <si>
    <t>Дегтярёв Игорь</t>
  </si>
  <si>
    <t>Барнаул</t>
  </si>
  <si>
    <t>Каменёк</t>
  </si>
  <si>
    <t>Мишуринский Василий</t>
  </si>
  <si>
    <t>Сивичев Алексей</t>
  </si>
  <si>
    <t>Нефтьюганск</t>
  </si>
  <si>
    <t>Коробицын Иван</t>
  </si>
  <si>
    <t>Чусовой</t>
  </si>
  <si>
    <t>Жилков</t>
  </si>
  <si>
    <t>Журавлев Алексей</t>
  </si>
  <si>
    <t>Темляков Александр</t>
  </si>
  <si>
    <t>Зинковский Станислав</t>
  </si>
  <si>
    <t>Тымченко</t>
  </si>
  <si>
    <t>Никонова Карина</t>
  </si>
  <si>
    <t>Фам Тхи Лан</t>
  </si>
  <si>
    <t>Романов</t>
  </si>
  <si>
    <t>Шеховцова Людмила</t>
  </si>
  <si>
    <t>Кондратьева Ирина</t>
  </si>
  <si>
    <t>Ушакова Ирина</t>
  </si>
  <si>
    <t>Бухаров</t>
  </si>
  <si>
    <t>Альметьевск</t>
  </si>
  <si>
    <t>Смирнова Светлана</t>
  </si>
  <si>
    <t>Васильченко Марина</t>
  </si>
  <si>
    <t>Должиков Владимир</t>
  </si>
  <si>
    <t>Бахтеев Даниил</t>
  </si>
  <si>
    <t>Долгополов</t>
  </si>
  <si>
    <t>Кузнецов Виктор</t>
  </si>
  <si>
    <t>Орехов Всеволод</t>
  </si>
  <si>
    <t>Чемпион</t>
  </si>
  <si>
    <t>Нигматуллин Радмир</t>
  </si>
  <si>
    <t>Сидоровский Александр</t>
  </si>
  <si>
    <t>Зайцев Николай</t>
  </si>
  <si>
    <t>Кульпин Сергей</t>
  </si>
  <si>
    <t>Экстирим</t>
  </si>
  <si>
    <t>Абдуллоев Фуркатджон</t>
  </si>
  <si>
    <t>Тимофеев Александр</t>
  </si>
  <si>
    <t>Коршунов Дмитрий</t>
  </si>
  <si>
    <t>Вотинцев Кирилл</t>
  </si>
  <si>
    <t>Воронов Егор</t>
  </si>
  <si>
    <t>Волгодская область</t>
  </si>
  <si>
    <t>Кузьмин</t>
  </si>
  <si>
    <t>Морозов Юрий</t>
  </si>
  <si>
    <t>Рявкин</t>
  </si>
  <si>
    <t>Раупов Шохрух</t>
  </si>
  <si>
    <t>Колотов Иван</t>
  </si>
  <si>
    <t>Фатхутдинов Рустам</t>
  </si>
  <si>
    <t>Ишбаев Азмат</t>
  </si>
  <si>
    <t xml:space="preserve">Жуков Анатолий </t>
  </si>
  <si>
    <t>Мардоса Антон</t>
  </si>
  <si>
    <t>Болдин Сергей</t>
  </si>
  <si>
    <t>Барабинск</t>
  </si>
  <si>
    <t>Розин Максим</t>
  </si>
  <si>
    <t>Михайлюк Дмитрий</t>
  </si>
  <si>
    <t>Ковш Валерий</t>
  </si>
  <si>
    <t>Букин Виктор</t>
  </si>
  <si>
    <t>Устюжанин Александр</t>
  </si>
  <si>
    <t>Гулиев Элвин</t>
  </si>
  <si>
    <t>Шерин Дмитрий</t>
  </si>
  <si>
    <t>Троеборье экипировочное ЭЛИТА</t>
  </si>
  <si>
    <t>ELITE</t>
  </si>
  <si>
    <t>Карпов Юрий</t>
  </si>
  <si>
    <t>Меркулов</t>
  </si>
  <si>
    <t>Васюнин Иван</t>
  </si>
  <si>
    <t>Быховец Артём</t>
  </si>
  <si>
    <t>Прокопова Елена</t>
  </si>
  <si>
    <t>Прокопов</t>
  </si>
  <si>
    <t>Меркулова Ая</t>
  </si>
  <si>
    <t>Прибыткова Виктория</t>
  </si>
  <si>
    <t>Новинский Александр</t>
  </si>
  <si>
    <t>Пикляев</t>
  </si>
  <si>
    <t>Кротов Алексей</t>
  </si>
  <si>
    <t>Колесниченко Сергей</t>
  </si>
  <si>
    <t>Козлов А.</t>
  </si>
  <si>
    <t>Иванов Анатолий</t>
  </si>
  <si>
    <t>Стародубов Константин</t>
  </si>
  <si>
    <t>Медведев Максим</t>
  </si>
  <si>
    <t>Меркулов Алексей</t>
  </si>
  <si>
    <t>Тункин Вячеслав</t>
  </si>
  <si>
    <t>Пышминцев Николай</t>
  </si>
  <si>
    <t>Исаков Константин</t>
  </si>
  <si>
    <t>36.26</t>
  </si>
  <si>
    <t>Ляпустин Евгений</t>
  </si>
  <si>
    <t>Мошков Матвей</t>
  </si>
  <si>
    <t>Творогов Михаил</t>
  </si>
  <si>
    <t>Мурин Ярослав</t>
  </si>
  <si>
    <t>Шаранова</t>
  </si>
  <si>
    <t>Фазлыев Андрей</t>
  </si>
  <si>
    <t>Хальзов Дмитрий</t>
  </si>
  <si>
    <t>Рокутов Тимур</t>
  </si>
  <si>
    <t>Степаненко Евгений</t>
  </si>
  <si>
    <t>Ахметзянов Галимжан</t>
  </si>
  <si>
    <t>Зайтов</t>
  </si>
  <si>
    <t>Трезвая дружина</t>
  </si>
  <si>
    <t>Нефтекамск</t>
  </si>
  <si>
    <t>Сорокин</t>
  </si>
  <si>
    <t>Попов Андрей</t>
  </si>
  <si>
    <t>Сиволожский Богдан</t>
  </si>
  <si>
    <t>Меренков Илья</t>
  </si>
  <si>
    <t>Рязанов Сергей</t>
  </si>
  <si>
    <t>Савичев Алексей</t>
  </si>
  <si>
    <t>Демидов Валерий</t>
  </si>
  <si>
    <t>Хоменко Валерий</t>
  </si>
  <si>
    <t>Приморский край</t>
  </si>
  <si>
    <t>Крылов Александр</t>
  </si>
  <si>
    <t>Абдуллаев</t>
  </si>
  <si>
    <t>Прокофьев Сергей</t>
  </si>
  <si>
    <t>Андреев</t>
  </si>
  <si>
    <t>Постыляков Алексей</t>
  </si>
  <si>
    <t>Марина</t>
  </si>
  <si>
    <t>Полосин Сергей</t>
  </si>
  <si>
    <t>Лугинин Иван</t>
  </si>
  <si>
    <t>Лудин Василий</t>
  </si>
  <si>
    <t>Балясов Александр</t>
  </si>
  <si>
    <t>Дёмин</t>
  </si>
  <si>
    <t>Уляев Руслан</t>
  </si>
  <si>
    <t>Хлебников Андрей</t>
  </si>
  <si>
    <t>Топорков</t>
  </si>
  <si>
    <t>Карцев Ярослав</t>
  </si>
  <si>
    <t>Кузьминых Евгений</t>
  </si>
  <si>
    <t>Сектор силы</t>
  </si>
  <si>
    <t>Коротких</t>
  </si>
  <si>
    <t>Коваль Антон</t>
  </si>
  <si>
    <t>Абдурахимов Файзидин</t>
  </si>
  <si>
    <t>Габуев Батраз</t>
  </si>
  <si>
    <t>Яковлев Дмитрий</t>
  </si>
  <si>
    <t>Понамарев</t>
  </si>
  <si>
    <t>Сафронов Артем</t>
  </si>
  <si>
    <t>Беробиртан</t>
  </si>
  <si>
    <t>ЕАО</t>
  </si>
  <si>
    <t>Ортиков Абдурауф</t>
  </si>
  <si>
    <t>Хасанов</t>
  </si>
  <si>
    <t>Нематуллаев Сардар</t>
  </si>
  <si>
    <t>Дробф фитнесс</t>
  </si>
  <si>
    <t>Ляпустин Алексей</t>
  </si>
  <si>
    <t>Лидер</t>
  </si>
  <si>
    <t>Баранов Илья</t>
  </si>
  <si>
    <t>Артемьев</t>
  </si>
  <si>
    <t>Масленников Дмитрий</t>
  </si>
  <si>
    <t>Северный десант</t>
  </si>
  <si>
    <t>Габова Елена</t>
  </si>
  <si>
    <t>Хода Владислава</t>
  </si>
  <si>
    <t>Балдин</t>
  </si>
  <si>
    <t>Берг Марина</t>
  </si>
  <si>
    <t>Сокушев</t>
  </si>
  <si>
    <t>Кузницына Елена</t>
  </si>
  <si>
    <t>Кузнецова Александра</t>
  </si>
  <si>
    <t>Кодолев</t>
  </si>
  <si>
    <t>Костикова Кристина</t>
  </si>
  <si>
    <t>Орловская область</t>
  </si>
  <si>
    <t>Воскресенский</t>
  </si>
  <si>
    <t>Гурская Виктория</t>
  </si>
  <si>
    <t>Торфитнес</t>
  </si>
  <si>
    <t>Вертман Татьяна</t>
  </si>
  <si>
    <t>Елина Татьяна</t>
  </si>
  <si>
    <t>Березники</t>
  </si>
  <si>
    <t>Деркачева Надежда</t>
  </si>
  <si>
    <t>Акимвахтин</t>
  </si>
  <si>
    <t xml:space="preserve">Вострецова Владислава </t>
  </si>
  <si>
    <t>Алексеева Елена</t>
  </si>
  <si>
    <t>Яруллина Алиса</t>
  </si>
  <si>
    <t>Кузнецова Ирина</t>
  </si>
  <si>
    <t>Брайтфит</t>
  </si>
  <si>
    <t>Мамедов</t>
  </si>
  <si>
    <t>Зайцева Марина</t>
  </si>
  <si>
    <t>Ньютен</t>
  </si>
  <si>
    <t xml:space="preserve">Гудкова </t>
  </si>
  <si>
    <t>Брель Ксения</t>
  </si>
  <si>
    <t>Бакалина</t>
  </si>
  <si>
    <t>Лукьянчикова Юлия</t>
  </si>
  <si>
    <t>Монолит</t>
  </si>
  <si>
    <t>Глзачев</t>
  </si>
  <si>
    <t>Паращевина Екатерина</t>
  </si>
  <si>
    <t>Атлетск джим</t>
  </si>
  <si>
    <t>Погула Екатерина</t>
  </si>
  <si>
    <t>100пудофф</t>
  </si>
  <si>
    <t>Цветков</t>
  </si>
  <si>
    <t>Бартенева Людмила</t>
  </si>
  <si>
    <t>Маклова Анастасия</t>
  </si>
  <si>
    <t>Тихановская Ксения</t>
  </si>
  <si>
    <t>Васильева Анна</t>
  </si>
  <si>
    <t>Богомолова Александра</t>
  </si>
  <si>
    <t xml:space="preserve">Слепокурова Татьяна </t>
  </si>
  <si>
    <t>Шальчинова Ирина</t>
  </si>
  <si>
    <t>Торкун</t>
  </si>
  <si>
    <t>Мухамадеева Анна</t>
  </si>
  <si>
    <t>Бобровский</t>
  </si>
  <si>
    <t>Ткач Людмила</t>
  </si>
  <si>
    <t>Потаскуева Наталья</t>
  </si>
  <si>
    <t>Рогожникова Мария</t>
  </si>
  <si>
    <t>Кирюнина Светлана</t>
  </si>
  <si>
    <t>Норма</t>
  </si>
  <si>
    <t>Асмеева Альбина</t>
  </si>
  <si>
    <t>Энерджи фитнес</t>
  </si>
  <si>
    <t>Саид</t>
  </si>
  <si>
    <t>Пономарев Егор</t>
  </si>
  <si>
    <t>Никитин Денис</t>
  </si>
  <si>
    <t>Козлов Алексей</t>
  </si>
  <si>
    <t>Бендюг Владимир</t>
  </si>
  <si>
    <t>Орлов</t>
  </si>
  <si>
    <t>Николаев Вячеслав</t>
  </si>
  <si>
    <t>Лир</t>
  </si>
  <si>
    <t>Благовещенск</t>
  </si>
  <si>
    <t>Юшков Артём</t>
  </si>
  <si>
    <t>Бацула Денис</t>
  </si>
  <si>
    <t>Петров Дмитрий</t>
  </si>
  <si>
    <t>Лукьянов Артём</t>
  </si>
  <si>
    <t>Токарев. К.</t>
  </si>
  <si>
    <t>Журавлёв Роман</t>
  </si>
  <si>
    <t>Горбунов</t>
  </si>
  <si>
    <t>Арсланов Руслан</t>
  </si>
  <si>
    <t>Верлан Виталий</t>
  </si>
  <si>
    <t>Максименко Андрей</t>
  </si>
  <si>
    <t>Симферополь</t>
  </si>
  <si>
    <t>Александров Илья</t>
  </si>
  <si>
    <t>Корчинский Василий</t>
  </si>
  <si>
    <t>Ляпустин</t>
  </si>
  <si>
    <t>Назимов Евгений</t>
  </si>
  <si>
    <t>Богатырёв</t>
  </si>
  <si>
    <t>Бобровский Кирилл</t>
  </si>
  <si>
    <t>Дерябин Александр</t>
  </si>
  <si>
    <t>Буховец Артем</t>
  </si>
  <si>
    <t>Лебедева Анастасия</t>
  </si>
  <si>
    <t>Биробиджон</t>
  </si>
  <si>
    <t>Терентьев Кирилл</t>
  </si>
  <si>
    <t>Меркулова Агнесса</t>
  </si>
  <si>
    <t>Горкун Александр</t>
  </si>
  <si>
    <t>Озерск</t>
  </si>
  <si>
    <t>Усманов Алексей</t>
  </si>
  <si>
    <t>Кузнецов</t>
  </si>
  <si>
    <t>Баннов Андрей</t>
  </si>
  <si>
    <t>Мифтахов Рустам</t>
  </si>
  <si>
    <t>Рыбальченко Кирилл</t>
  </si>
  <si>
    <t>Севрюков Евгений</t>
  </si>
  <si>
    <t>Оренбуржская облать</t>
  </si>
  <si>
    <t>Хованский Дмитрий</t>
  </si>
  <si>
    <t>Быховец А.</t>
  </si>
  <si>
    <t>Галкин Владимир</t>
  </si>
  <si>
    <t>4 open</t>
  </si>
  <si>
    <t>5 open</t>
  </si>
  <si>
    <t>6 open</t>
  </si>
  <si>
    <t>Эльхан Оруджев</t>
  </si>
  <si>
    <t>Денисов Вячеслав</t>
  </si>
  <si>
    <t>Сафинов</t>
  </si>
  <si>
    <t>Бахтеева Юлия</t>
  </si>
  <si>
    <t>Долгов</t>
  </si>
  <si>
    <t>Шаронова Ксения</t>
  </si>
  <si>
    <t>Ульянова Анастасия</t>
  </si>
  <si>
    <t>Кулмов</t>
  </si>
  <si>
    <t>Полякова Марина</t>
  </si>
  <si>
    <t>Андрей Исаев</t>
  </si>
  <si>
    <t>Лучкова Марина</t>
  </si>
  <si>
    <t>Туганова Екатерина</t>
  </si>
  <si>
    <t>Горобец</t>
  </si>
  <si>
    <t>Поспелова Олеся</t>
  </si>
  <si>
    <t>Михайлова Анна</t>
  </si>
  <si>
    <t>Есаулова Евгения</t>
  </si>
  <si>
    <t>Ратник</t>
  </si>
  <si>
    <t>Козлова Татьяна</t>
  </si>
  <si>
    <t>Крамченинова Тамара</t>
  </si>
  <si>
    <t>Крамченинов</t>
  </si>
  <si>
    <t>Садыкова Алина</t>
  </si>
  <si>
    <t>Брюляков</t>
  </si>
  <si>
    <t>Крахмалева Наталья</t>
  </si>
  <si>
    <t>Астраханская область</t>
  </si>
  <si>
    <t>Марченкова Ксения</t>
  </si>
  <si>
    <t>Алис тим</t>
  </si>
  <si>
    <t>Винюков Алексей</t>
  </si>
  <si>
    <t>Галдин Даниил</t>
  </si>
  <si>
    <t>Калугин Данил</t>
  </si>
  <si>
    <t>Кляйн Данил</t>
  </si>
  <si>
    <t>Кляйн</t>
  </si>
  <si>
    <t>Ащербагин</t>
  </si>
  <si>
    <t>Хачатрян Роман</t>
  </si>
  <si>
    <t>Черномор спорт</t>
  </si>
  <si>
    <t>197.5</t>
  </si>
  <si>
    <t>Зубов</t>
  </si>
  <si>
    <t>Ваганов Александр</t>
  </si>
  <si>
    <t>Бояршников</t>
  </si>
  <si>
    <t>Ильянов Иван</t>
  </si>
  <si>
    <t>Исаков Дмитрий</t>
  </si>
  <si>
    <t>Митрофанов Дмитрий</t>
  </si>
  <si>
    <t>Папулов Владлен</t>
  </si>
  <si>
    <t>Рыжкин Иван</t>
  </si>
  <si>
    <t>Янченко Василий</t>
  </si>
  <si>
    <t>Ниязиев Энвер</t>
  </si>
  <si>
    <t>Свобода Е.Б.</t>
  </si>
  <si>
    <t>Мося Денис</t>
  </si>
  <si>
    <t>Республика Башкирия</t>
  </si>
  <si>
    <t>Палей А.</t>
  </si>
  <si>
    <t>Серебренников Григорий</t>
  </si>
  <si>
    <t>Антясов Андрей</t>
  </si>
  <si>
    <t>Журавлёв А.Г.</t>
  </si>
  <si>
    <t>Нечкин Роман</t>
  </si>
  <si>
    <t>Республика Башкортастан</t>
  </si>
  <si>
    <t>Севастьянов Сергей</t>
  </si>
  <si>
    <t>Позитив стайл</t>
  </si>
  <si>
    <t>12 поток</t>
  </si>
  <si>
    <t>Зайцева Екатерина</t>
  </si>
  <si>
    <t>Сахаутдинов Вадим</t>
  </si>
  <si>
    <t>Басов Евгений</t>
  </si>
  <si>
    <t>Жерновников</t>
  </si>
  <si>
    <t>Никандров Евгений</t>
  </si>
  <si>
    <t>Дудинец Андрей</t>
  </si>
  <si>
    <t>Кировская Область</t>
  </si>
  <si>
    <t>Обухов</t>
  </si>
  <si>
    <t>Сорокин Дмитрий</t>
  </si>
  <si>
    <t>Сарайкин Антон</t>
  </si>
  <si>
    <t>Фролков Сергей</t>
  </si>
  <si>
    <t>Ахлестин П.Н.</t>
  </si>
  <si>
    <t>Ханыков Дмитрий</t>
  </si>
  <si>
    <t>Медведь барбэл</t>
  </si>
  <si>
    <t>Блинков В.В.</t>
  </si>
  <si>
    <t>Каштанов Сергей</t>
  </si>
  <si>
    <t>Томская облатсть</t>
  </si>
  <si>
    <t>Кузнецов Николай</t>
  </si>
  <si>
    <t>Бодгасов</t>
  </si>
  <si>
    <t>Красножон Андрей</t>
  </si>
  <si>
    <t>Щукин В.М.</t>
  </si>
  <si>
    <t>Галкиин Владимир</t>
  </si>
  <si>
    <t>Барбашов Дмитрий</t>
  </si>
  <si>
    <t>Класс Александр</t>
  </si>
  <si>
    <t>Акбулак</t>
  </si>
  <si>
    <t>Мезин Александр</t>
  </si>
  <si>
    <t>Рупасов Денис</t>
  </si>
  <si>
    <t>Шестаков Максим</t>
  </si>
  <si>
    <t>Ламанов Данил</t>
  </si>
  <si>
    <t>Иванов А.О.</t>
  </si>
  <si>
    <t>Арселанов Р.Н.</t>
  </si>
  <si>
    <t>Сафронов Евгений</t>
  </si>
  <si>
    <t>Алдошкин Сергей</t>
  </si>
  <si>
    <t>Семёнов Денис</t>
  </si>
  <si>
    <t>Карякин Евгений</t>
  </si>
  <si>
    <t>Анисимов В.Б.</t>
  </si>
  <si>
    <t>Мизицкий Артем</t>
  </si>
  <si>
    <t>Филь Владимир</t>
  </si>
  <si>
    <t>Кутепов Олег</t>
  </si>
  <si>
    <t>Мор Сергей</t>
  </si>
  <si>
    <t>Сайденцаль Олег</t>
  </si>
  <si>
    <t>Исаков Павел</t>
  </si>
  <si>
    <t>Терентьев Александр</t>
  </si>
  <si>
    <t>Боец</t>
  </si>
  <si>
    <t>Бурятия</t>
  </si>
  <si>
    <t>Пособилов Эдуард</t>
  </si>
  <si>
    <t>Быстров Валерий</t>
  </si>
  <si>
    <t>Ляпустин Сергей</t>
  </si>
  <si>
    <t>Лешунов Александр</t>
  </si>
  <si>
    <t>Мельников Станислав</t>
  </si>
  <si>
    <t>Нагапетян Илья</t>
  </si>
  <si>
    <t>Бахарев Виталий</t>
  </si>
  <si>
    <t>Бездетнов Данил</t>
  </si>
  <si>
    <t>Чевардин Иван</t>
  </si>
  <si>
    <t>ДЮСШ-19</t>
  </si>
  <si>
    <t>Налимов</t>
  </si>
  <si>
    <t>Вагапов Денис</t>
  </si>
  <si>
    <t>Шакирьянов Вадим</t>
  </si>
  <si>
    <t>Шувалов Владислав</t>
  </si>
  <si>
    <t>Рамазанов Рустем</t>
  </si>
  <si>
    <t>Митрахов</t>
  </si>
  <si>
    <t>Ахтариев Денис</t>
  </si>
  <si>
    <t>Урал спорт</t>
  </si>
  <si>
    <t>Еньшин Сергей</t>
  </si>
  <si>
    <t>Прачев Дмитрий</t>
  </si>
  <si>
    <t>98.1</t>
  </si>
  <si>
    <t>Олисов Сергей</t>
  </si>
  <si>
    <t>Лапин Антон</t>
  </si>
  <si>
    <t>Волошин Никита</t>
  </si>
  <si>
    <t>Мазуров Вячеслав</t>
  </si>
  <si>
    <t>Миллер Дмитрий</t>
  </si>
  <si>
    <t>Сут</t>
  </si>
  <si>
    <t>Уральский атлет</t>
  </si>
  <si>
    <t>Кудрявцев Сергей</t>
  </si>
  <si>
    <t>Тутынин Глеб</t>
  </si>
  <si>
    <t>Лавров Артем</t>
  </si>
  <si>
    <t>Плоских Олег</t>
  </si>
  <si>
    <t>Савченко Димитрий</t>
  </si>
  <si>
    <t>Долматов Дмитрий</t>
  </si>
  <si>
    <t>Васькин Игорь</t>
  </si>
  <si>
    <t>Иванков Дмитрий</t>
  </si>
  <si>
    <t>Купцов Егор</t>
  </si>
  <si>
    <t xml:space="preserve">Рязанов Давид </t>
  </si>
  <si>
    <t>Стошудофф</t>
  </si>
  <si>
    <t>Юсупов Станислав</t>
  </si>
  <si>
    <t>Брезгин</t>
  </si>
  <si>
    <t>Кузнецов Лев</t>
  </si>
  <si>
    <t>Хамробоев Азизджан</t>
  </si>
  <si>
    <t>Шеряков Александр</t>
  </si>
  <si>
    <t>Кабашов Кирилл</t>
  </si>
  <si>
    <t>Кабамов</t>
  </si>
  <si>
    <t>Галин Андрей</t>
  </si>
  <si>
    <t>Русский жим ЛЮБ и ПРО</t>
  </si>
  <si>
    <t>ТОННАЖ</t>
  </si>
  <si>
    <t>RBP</t>
  </si>
  <si>
    <t>Бубнова Ксения</t>
  </si>
  <si>
    <t>Трясцина Елена</t>
  </si>
  <si>
    <t>Щекина Ольга</t>
  </si>
  <si>
    <t>Путинцев Виктор</t>
  </si>
  <si>
    <t>Васин Максим</t>
  </si>
  <si>
    <t>Лёвочкин</t>
  </si>
  <si>
    <t>Бугаев Алексей</t>
  </si>
  <si>
    <t>Ёлкин Андрей</t>
  </si>
  <si>
    <t>Рупасов</t>
  </si>
  <si>
    <t>Гапоненко Николай</t>
  </si>
  <si>
    <t>Демиденко Иван</t>
  </si>
  <si>
    <t>Киян Андрей</t>
  </si>
  <si>
    <t>Воронеж</t>
  </si>
  <si>
    <t>Воронежская область</t>
  </si>
  <si>
    <t>Голованов</t>
  </si>
  <si>
    <t>Нетёсов Геннадий</t>
  </si>
  <si>
    <t>Хорьков Михаил</t>
  </si>
  <si>
    <t>Артамонов Александр</t>
  </si>
  <si>
    <t>Максимовских Андрей</t>
  </si>
  <si>
    <t>Хомылев Игорь</t>
  </si>
  <si>
    <t>Погорелов Андрей</t>
  </si>
  <si>
    <t>07.05.1983</t>
  </si>
  <si>
    <t>10,10,2008</t>
  </si>
  <si>
    <t>Брезгин Андрей</t>
  </si>
  <si>
    <t>18.06.79</t>
  </si>
  <si>
    <t xml:space="preserve">Брозоров Дмитрий </t>
  </si>
  <si>
    <t>Рекорд джим</t>
  </si>
  <si>
    <t>Глушкова Дарья</t>
  </si>
  <si>
    <t>Янсон Елена</t>
  </si>
  <si>
    <t>Шабунин Андрей</t>
  </si>
  <si>
    <t>Сандрацкий Алексей</t>
  </si>
  <si>
    <t>Ахьямов Руслан</t>
  </si>
  <si>
    <t>Колизей</t>
  </si>
  <si>
    <t>Аюбов Фаррух</t>
  </si>
  <si>
    <t>Ирбит</t>
  </si>
  <si>
    <t>Аликин Алексей</t>
  </si>
  <si>
    <t xml:space="preserve">Базуев Юрий </t>
  </si>
  <si>
    <t>Парфёнов Владислав</t>
  </si>
  <si>
    <t>Драйв фитнесс</t>
  </si>
  <si>
    <t>Горелов</t>
  </si>
  <si>
    <t>Лаптев Александр</t>
  </si>
  <si>
    <t>Южаков Сергей</t>
  </si>
  <si>
    <t>Смирнов</t>
  </si>
  <si>
    <t>Торопов Алексей</t>
  </si>
  <si>
    <t>Теклин Геннадий</t>
  </si>
  <si>
    <t>Васькин</t>
  </si>
  <si>
    <t>Кузнецов Сергей</t>
  </si>
  <si>
    <t>Бороздин Эдуард</t>
  </si>
  <si>
    <t>Рябинин Максим</t>
  </si>
  <si>
    <t>Дмитриев Дмитрий</t>
  </si>
  <si>
    <t>Мясогутова</t>
  </si>
  <si>
    <t>Нестеров Алексей</t>
  </si>
  <si>
    <t>Алербон Дмитрий</t>
  </si>
  <si>
    <t>Русских</t>
  </si>
  <si>
    <t>Гурьев Алексей</t>
  </si>
  <si>
    <t>Федотов Александр</t>
  </si>
  <si>
    <t>Вараксин Константин</t>
  </si>
  <si>
    <t>Резников Вячеслав</t>
  </si>
  <si>
    <t>Ясенев Сергей</t>
  </si>
  <si>
    <t>Журавлёв Алексей</t>
  </si>
  <si>
    <t>Валиев Александр</t>
  </si>
  <si>
    <t>Кемерово</t>
  </si>
  <si>
    <t>Артамонов Глеб</t>
  </si>
  <si>
    <t>Русаков Владимир</t>
  </si>
  <si>
    <t>Аюпов Ринат</t>
  </si>
  <si>
    <t>Осинцев Геннадий</t>
  </si>
  <si>
    <t>Гладков Илья</t>
  </si>
  <si>
    <t>Михайлов Дмитрий</t>
  </si>
  <si>
    <t>6</t>
  </si>
  <si>
    <t>7</t>
  </si>
  <si>
    <t>8</t>
  </si>
  <si>
    <t>9</t>
  </si>
  <si>
    <t>10</t>
  </si>
  <si>
    <t>13</t>
  </si>
  <si>
    <t>14</t>
  </si>
  <si>
    <t>15</t>
  </si>
  <si>
    <t>16</t>
  </si>
  <si>
    <t>Шевкунов Олег</t>
  </si>
  <si>
    <t>11</t>
  </si>
  <si>
    <t>Хасанов Шариф</t>
  </si>
  <si>
    <t>Курган Илья</t>
  </si>
  <si>
    <t>Бызов Е.А.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</si>
</sst>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"/>
    <numFmt numFmtId="183" formatCode="0.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6"/>
      <color indexed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trike/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sz val="8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trike/>
      <sz val="10"/>
      <color indexed="6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strike/>
      <sz val="10"/>
      <color rgb="FFFF0000"/>
      <name val="Arial"/>
      <family val="2"/>
    </font>
    <font>
      <b/>
      <strike/>
      <sz val="10"/>
      <color rgb="FFFF0000"/>
      <name val="Arial"/>
      <family val="2"/>
    </font>
    <font>
      <strike/>
      <sz val="10"/>
      <color rgb="FFC00000"/>
      <name val="Arial"/>
      <family val="2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6" fillId="17" borderId="1" applyNumberFormat="0" applyAlignment="0" applyProtection="0"/>
    <xf numFmtId="0" fontId="37" fillId="18" borderId="2" applyNumberFormat="0" applyAlignment="0" applyProtection="0"/>
    <xf numFmtId="0" fontId="38" fillId="1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19" borderId="7" applyNumberFormat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23" borderId="0" applyNumberFormat="0" applyBorder="0" applyAlignment="0" applyProtection="0"/>
  </cellStyleXfs>
  <cellXfs count="149">
    <xf numFmtId="0" fontId="0" fillId="0" borderId="0" xfId="0" applyAlignment="1">
      <alignment/>
    </xf>
    <xf numFmtId="182" fontId="8" fillId="0" borderId="10" xfId="0" applyNumberFormat="1" applyFont="1" applyFill="1" applyBorder="1" applyAlignment="1">
      <alignment horizontal="center" vertical="center" wrapText="1"/>
    </xf>
    <xf numFmtId="182" fontId="8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82" fontId="8" fillId="0" borderId="12" xfId="0" applyNumberFormat="1" applyFont="1" applyFill="1" applyBorder="1" applyAlignment="1">
      <alignment horizontal="center" vertical="center" wrapText="1"/>
    </xf>
    <xf numFmtId="182" fontId="8" fillId="0" borderId="13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82" fontId="7" fillId="0" borderId="2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82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82" fontId="5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182" fontId="8" fillId="0" borderId="12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82" fontId="3" fillId="0" borderId="2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14" fontId="3" fillId="0" borderId="2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182" fontId="8" fillId="0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82" fontId="51" fillId="0" borderId="20" xfId="0" applyNumberFormat="1" applyFont="1" applyFill="1" applyBorder="1" applyAlignment="1">
      <alignment horizontal="center" vertical="center"/>
    </xf>
    <xf numFmtId="14" fontId="52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182" fontId="8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182" fontId="8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49" fontId="53" fillId="0" borderId="20" xfId="0" applyNumberFormat="1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182" fontId="8" fillId="0" borderId="11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/>
    </xf>
    <xf numFmtId="0" fontId="53" fillId="0" borderId="20" xfId="0" applyNumberFormat="1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center" vertical="center"/>
    </xf>
    <xf numFmtId="182" fontId="10" fillId="0" borderId="0" xfId="0" applyNumberFormat="1" applyFont="1" applyFill="1" applyBorder="1" applyAlignment="1">
      <alignment horizontal="center" vertical="center"/>
    </xf>
    <xf numFmtId="182" fontId="14" fillId="0" borderId="0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" fillId="26" borderId="2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0" fontId="3" fillId="27" borderId="20" xfId="0" applyFont="1" applyFill="1" applyBorder="1" applyAlignment="1">
      <alignment horizontal="center" vertical="center"/>
    </xf>
    <xf numFmtId="0" fontId="3" fillId="27" borderId="2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2" fontId="3" fillId="24" borderId="20" xfId="0" applyNumberFormat="1" applyFont="1" applyFill="1" applyBorder="1" applyAlignment="1">
      <alignment horizontal="center" vertical="center"/>
    </xf>
    <xf numFmtId="14" fontId="3" fillId="24" borderId="20" xfId="0" applyNumberFormat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20" xfId="0" applyNumberFormat="1" applyFont="1" applyFill="1" applyBorder="1" applyAlignment="1">
      <alignment horizontal="center" vertical="center"/>
    </xf>
    <xf numFmtId="182" fontId="7" fillId="24" borderId="20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 wrapText="1"/>
    </xf>
    <xf numFmtId="0" fontId="52" fillId="24" borderId="20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3" fillId="28" borderId="20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4" fontId="3" fillId="0" borderId="21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182" fontId="7" fillId="0" borderId="21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83" fontId="3" fillId="0" borderId="2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3" fillId="24" borderId="20" xfId="0" applyNumberFormat="1" applyFont="1" applyFill="1" applyBorder="1" applyAlignment="1">
      <alignment horizontal="center" vertical="center"/>
    </xf>
    <xf numFmtId="49" fontId="5" fillId="24" borderId="20" xfId="0" applyNumberFormat="1" applyFont="1" applyFill="1" applyBorder="1" applyAlignment="1">
      <alignment horizontal="center" vertical="center"/>
    </xf>
    <xf numFmtId="14" fontId="5" fillId="0" borderId="20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182" fontId="17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54" fillId="0" borderId="20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182" fontId="8" fillId="0" borderId="21" xfId="0" applyNumberFormat="1" applyFont="1" applyFill="1" applyBorder="1" applyAlignment="1">
      <alignment horizontal="center" vertical="center"/>
    </xf>
    <xf numFmtId="182" fontId="8" fillId="0" borderId="26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182" fontId="8" fillId="0" borderId="21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%20&#1076;&#1077;&#1085;&#1100;%20-%201%20&#1087;&#1086;&#1084;&#1086;&#1089;&#109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 PRO EQ ALL"/>
      <sheetName val="жД AMT&amp;PRO"/>
      <sheetName val="СД AMT&amp;PRO"/>
    </sheetNames>
    <sheetDataSet>
      <sheetData sheetId="2">
        <row r="1">
          <cell r="C1" t="str">
            <v>Чемпионат Мира по силовым видам спорта "Золотой Тигр 12", 28-30.09.2018, г. Екатеринбург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1"/>
  <sheetViews>
    <sheetView zoomScale="85" zoomScaleNormal="85" zoomScalePageLayoutView="0" workbookViewId="0" topLeftCell="A1">
      <selection activeCell="K37" sqref="K37"/>
    </sheetView>
  </sheetViews>
  <sheetFormatPr defaultColWidth="9.00390625" defaultRowHeight="12.75"/>
  <cols>
    <col min="1" max="1" width="5.00390625" style="25" bestFit="1" customWidth="1"/>
    <col min="2" max="2" width="6.00390625" style="25" customWidth="1"/>
    <col min="3" max="3" width="6.875" style="25" customWidth="1"/>
    <col min="4" max="4" width="8.875" style="25" bestFit="1" customWidth="1"/>
    <col min="5" max="5" width="5.125" style="25" bestFit="1" customWidth="1"/>
    <col min="6" max="6" width="19.875" style="25" bestFit="1" customWidth="1"/>
    <col min="7" max="8" width="24.625" style="25" bestFit="1" customWidth="1"/>
    <col min="9" max="9" width="12.375" style="25" bestFit="1" customWidth="1"/>
    <col min="10" max="10" width="13.25390625" style="26" bestFit="1" customWidth="1"/>
    <col min="11" max="11" width="18.625" style="30" bestFit="1" customWidth="1"/>
    <col min="12" max="12" width="6.75390625" style="25" bestFit="1" customWidth="1"/>
    <col min="13" max="13" width="6.75390625" style="21" bestFit="1" customWidth="1"/>
    <col min="14" max="14" width="6.125" style="21" bestFit="1" customWidth="1"/>
    <col min="15" max="15" width="6.125" style="25" bestFit="1" customWidth="1"/>
    <col min="16" max="16" width="6.125" style="28" bestFit="1" customWidth="1"/>
    <col min="17" max="17" width="2.00390625" style="40" bestFit="1" customWidth="1"/>
    <col min="18" max="18" width="6.625" style="25" bestFit="1" customWidth="1"/>
    <col min="19" max="19" width="8.75390625" style="25" bestFit="1" customWidth="1"/>
    <col min="20" max="21" width="6.125" style="25" bestFit="1" customWidth="1"/>
    <col min="22" max="22" width="6.125" style="28" customWidth="1"/>
    <col min="23" max="23" width="4.125" style="40" bestFit="1" customWidth="1"/>
    <col min="24" max="24" width="6.625" style="28" bestFit="1" customWidth="1"/>
    <col min="25" max="25" width="8.75390625" style="30" bestFit="1" customWidth="1"/>
    <col min="26" max="26" width="7.375" style="25" bestFit="1" customWidth="1"/>
    <col min="27" max="27" width="8.75390625" style="21" bestFit="1" customWidth="1"/>
    <col min="28" max="28" width="5.75390625" style="25" bestFit="1" customWidth="1"/>
    <col min="29" max="29" width="6.125" style="25" bestFit="1" customWidth="1"/>
    <col min="30" max="30" width="4.125" style="28" bestFit="1" customWidth="1"/>
    <col min="31" max="31" width="2.00390625" style="40" bestFit="1" customWidth="1"/>
    <col min="32" max="32" width="6.625" style="28" bestFit="1" customWidth="1"/>
    <col min="33" max="33" width="8.75390625" style="30" bestFit="1" customWidth="1"/>
    <col min="34" max="34" width="7.75390625" style="25" bestFit="1" customWidth="1"/>
    <col min="35" max="35" width="8.75390625" style="25" bestFit="1" customWidth="1"/>
    <col min="36" max="36" width="21.375" style="25" bestFit="1" customWidth="1"/>
    <col min="37" max="37" width="16.125" style="25" bestFit="1" customWidth="1"/>
    <col min="38" max="16384" width="9.125" style="25" customWidth="1"/>
  </cols>
  <sheetData>
    <row r="1" spans="3:22" ht="20.25">
      <c r="C1" s="35" t="s">
        <v>580</v>
      </c>
      <c r="D1" s="22"/>
      <c r="E1" s="22"/>
      <c r="F1" s="22"/>
      <c r="G1" s="22"/>
      <c r="H1" s="24"/>
      <c r="J1" s="23"/>
      <c r="K1" s="71"/>
      <c r="L1" s="22"/>
      <c r="M1" s="33"/>
      <c r="N1" s="33"/>
      <c r="O1" s="22"/>
      <c r="P1" s="22"/>
      <c r="Q1" s="24"/>
      <c r="R1" s="22"/>
      <c r="S1" s="22"/>
      <c r="T1" s="22"/>
      <c r="U1" s="22"/>
      <c r="V1" s="36"/>
    </row>
    <row r="2" spans="2:22" ht="21" thickBot="1">
      <c r="B2" s="25" t="s">
        <v>22</v>
      </c>
      <c r="C2" s="35" t="s">
        <v>579</v>
      </c>
      <c r="D2" s="22"/>
      <c r="E2" s="22"/>
      <c r="F2" s="22"/>
      <c r="G2" s="22"/>
      <c r="H2" s="24"/>
      <c r="K2" s="35"/>
      <c r="L2" s="22"/>
      <c r="M2" s="33"/>
      <c r="N2" s="33"/>
      <c r="O2" s="22"/>
      <c r="P2" s="22"/>
      <c r="Q2" s="24"/>
      <c r="R2" s="22"/>
      <c r="S2" s="22"/>
      <c r="T2" s="22"/>
      <c r="U2" s="22"/>
      <c r="V2" s="36"/>
    </row>
    <row r="3" spans="1:38" ht="12.75">
      <c r="A3" s="13" t="s">
        <v>18</v>
      </c>
      <c r="B3" s="16" t="s">
        <v>8</v>
      </c>
      <c r="C3" s="7" t="s">
        <v>24</v>
      </c>
      <c r="D3" s="7" t="s">
        <v>25</v>
      </c>
      <c r="E3" s="16" t="s">
        <v>2</v>
      </c>
      <c r="F3" s="16" t="s">
        <v>3</v>
      </c>
      <c r="G3" s="16" t="s">
        <v>21</v>
      </c>
      <c r="H3" s="16" t="s">
        <v>10</v>
      </c>
      <c r="I3" s="16" t="s">
        <v>11</v>
      </c>
      <c r="J3" s="16" t="s">
        <v>7</v>
      </c>
      <c r="K3" s="16" t="s">
        <v>4</v>
      </c>
      <c r="L3" s="11" t="s">
        <v>1</v>
      </c>
      <c r="M3" s="9" t="s">
        <v>0</v>
      </c>
      <c r="N3" s="14" t="s">
        <v>12</v>
      </c>
      <c r="O3" s="14"/>
      <c r="P3" s="14"/>
      <c r="Q3" s="14"/>
      <c r="R3" s="14"/>
      <c r="S3" s="14"/>
      <c r="T3" s="14" t="s">
        <v>5</v>
      </c>
      <c r="U3" s="14"/>
      <c r="V3" s="14"/>
      <c r="W3" s="14"/>
      <c r="X3" s="14"/>
      <c r="Y3" s="14"/>
      <c r="Z3" s="14" t="s">
        <v>13</v>
      </c>
      <c r="AA3" s="14"/>
      <c r="AB3" s="14" t="s">
        <v>14</v>
      </c>
      <c r="AC3" s="14"/>
      <c r="AD3" s="14"/>
      <c r="AE3" s="14"/>
      <c r="AF3" s="14"/>
      <c r="AG3" s="14"/>
      <c r="AH3" s="14" t="s">
        <v>15</v>
      </c>
      <c r="AI3" s="14"/>
      <c r="AJ3" s="18" t="s">
        <v>9</v>
      </c>
      <c r="AK3" s="18" t="s">
        <v>32</v>
      </c>
      <c r="AL3" s="13" t="s">
        <v>18</v>
      </c>
    </row>
    <row r="4" spans="1:38" s="27" customFormat="1" ht="13.5" customHeight="1" thickBot="1">
      <c r="A4" s="12"/>
      <c r="B4" s="15"/>
      <c r="C4" s="6"/>
      <c r="D4" s="6"/>
      <c r="E4" s="15"/>
      <c r="F4" s="15"/>
      <c r="G4" s="15"/>
      <c r="H4" s="15"/>
      <c r="I4" s="15"/>
      <c r="J4" s="15"/>
      <c r="K4" s="15"/>
      <c r="L4" s="10"/>
      <c r="M4" s="8"/>
      <c r="N4" s="37">
        <v>1</v>
      </c>
      <c r="O4" s="38">
        <v>2</v>
      </c>
      <c r="P4" s="38">
        <v>3</v>
      </c>
      <c r="Q4" s="37">
        <v>4</v>
      </c>
      <c r="R4" s="37" t="s">
        <v>6</v>
      </c>
      <c r="S4" s="39" t="s">
        <v>0</v>
      </c>
      <c r="T4" s="37">
        <v>1</v>
      </c>
      <c r="U4" s="37">
        <v>2</v>
      </c>
      <c r="V4" s="37">
        <v>3</v>
      </c>
      <c r="W4" s="37">
        <v>4</v>
      </c>
      <c r="X4" s="37" t="s">
        <v>6</v>
      </c>
      <c r="Y4" s="39" t="s">
        <v>0</v>
      </c>
      <c r="Z4" s="37" t="s">
        <v>16</v>
      </c>
      <c r="AA4" s="39" t="s">
        <v>0</v>
      </c>
      <c r="AB4" s="37">
        <v>1</v>
      </c>
      <c r="AC4" s="38">
        <v>2</v>
      </c>
      <c r="AD4" s="37">
        <v>3</v>
      </c>
      <c r="AE4" s="37">
        <v>4</v>
      </c>
      <c r="AF4" s="37" t="s">
        <v>6</v>
      </c>
      <c r="AG4" s="39" t="s">
        <v>0</v>
      </c>
      <c r="AH4" s="37" t="s">
        <v>17</v>
      </c>
      <c r="AI4" s="39" t="s">
        <v>0</v>
      </c>
      <c r="AJ4" s="17"/>
      <c r="AK4" s="17"/>
      <c r="AL4" s="12"/>
    </row>
    <row r="5" spans="1:38" ht="12.75">
      <c r="A5" s="20"/>
      <c r="B5" s="20"/>
      <c r="C5" s="20"/>
      <c r="D5" s="20"/>
      <c r="E5" s="20"/>
      <c r="F5" s="31" t="s">
        <v>383</v>
      </c>
      <c r="G5" s="31" t="s">
        <v>125</v>
      </c>
      <c r="H5" s="20"/>
      <c r="I5" s="20"/>
      <c r="J5" s="19"/>
      <c r="K5" s="32"/>
      <c r="L5" s="20"/>
      <c r="M5" s="29"/>
      <c r="N5" s="29"/>
      <c r="O5" s="20"/>
      <c r="P5" s="31"/>
      <c r="Q5" s="42"/>
      <c r="R5" s="20"/>
      <c r="S5" s="20"/>
      <c r="T5" s="20"/>
      <c r="U5" s="20"/>
      <c r="V5" s="31"/>
      <c r="W5" s="42"/>
      <c r="X5" s="31"/>
      <c r="Y5" s="32"/>
      <c r="Z5" s="20"/>
      <c r="AA5" s="29"/>
      <c r="AB5" s="20"/>
      <c r="AC5" s="20"/>
      <c r="AD5" s="31"/>
      <c r="AE5" s="42"/>
      <c r="AF5" s="31"/>
      <c r="AG5" s="32"/>
      <c r="AH5" s="20"/>
      <c r="AI5" s="20"/>
      <c r="AJ5" s="20"/>
      <c r="AK5" s="20"/>
      <c r="AL5" s="20"/>
    </row>
    <row r="6" spans="1:38" ht="12.75">
      <c r="A6" s="20"/>
      <c r="B6" s="20"/>
      <c r="C6" s="20"/>
      <c r="D6" s="20"/>
      <c r="E6" s="20"/>
      <c r="F6" s="31" t="s">
        <v>129</v>
      </c>
      <c r="G6" s="31" t="s">
        <v>127</v>
      </c>
      <c r="H6" s="20"/>
      <c r="I6" s="20"/>
      <c r="J6" s="19"/>
      <c r="K6" s="32"/>
      <c r="L6" s="20"/>
      <c r="M6" s="29"/>
      <c r="N6" s="29"/>
      <c r="O6" s="20"/>
      <c r="P6" s="31"/>
      <c r="Q6" s="42"/>
      <c r="R6" s="20"/>
      <c r="S6" s="20"/>
      <c r="T6" s="20"/>
      <c r="U6" s="20"/>
      <c r="V6" s="31"/>
      <c r="W6" s="42"/>
      <c r="X6" s="31"/>
      <c r="Y6" s="32"/>
      <c r="Z6" s="20"/>
      <c r="AA6" s="29"/>
      <c r="AB6" s="20"/>
      <c r="AC6" s="20"/>
      <c r="AD6" s="31"/>
      <c r="AE6" s="42"/>
      <c r="AF6" s="31"/>
      <c r="AG6" s="32"/>
      <c r="AH6" s="20"/>
      <c r="AI6" s="20"/>
      <c r="AJ6" s="20"/>
      <c r="AK6" s="20"/>
      <c r="AL6" s="20"/>
    </row>
    <row r="7" spans="1:38" ht="12.75">
      <c r="A7" s="20">
        <v>12</v>
      </c>
      <c r="B7" s="20">
        <v>1</v>
      </c>
      <c r="C7" s="20" t="s">
        <v>37</v>
      </c>
      <c r="D7" s="20" t="s">
        <v>28</v>
      </c>
      <c r="E7" s="20">
        <v>56</v>
      </c>
      <c r="F7" s="20" t="s">
        <v>578</v>
      </c>
      <c r="G7" s="20" t="s">
        <v>147</v>
      </c>
      <c r="H7" s="20" t="s">
        <v>35</v>
      </c>
      <c r="I7" s="20" t="s">
        <v>20</v>
      </c>
      <c r="J7" s="46">
        <v>28746</v>
      </c>
      <c r="K7" s="20" t="s">
        <v>151</v>
      </c>
      <c r="L7" s="19">
        <v>54.9</v>
      </c>
      <c r="M7" s="32">
        <v>0.9263</v>
      </c>
      <c r="N7" s="29">
        <v>105</v>
      </c>
      <c r="O7" s="93">
        <v>115</v>
      </c>
      <c r="P7" s="93">
        <v>125</v>
      </c>
      <c r="Q7" s="20"/>
      <c r="R7" s="31">
        <v>125</v>
      </c>
      <c r="S7" s="32">
        <f>R7*M7</f>
        <v>115.78750000000001</v>
      </c>
      <c r="T7" s="29">
        <v>55</v>
      </c>
      <c r="U7" s="93">
        <v>60</v>
      </c>
      <c r="V7" s="93">
        <v>62.5</v>
      </c>
      <c r="W7" s="20"/>
      <c r="X7" s="31">
        <v>62.5</v>
      </c>
      <c r="Y7" s="32">
        <f>X7*M7</f>
        <v>57.893750000000004</v>
      </c>
      <c r="Z7" s="31">
        <f>X7+R7</f>
        <v>187.5</v>
      </c>
      <c r="AA7" s="32">
        <f>Z7*M7</f>
        <v>173.68125</v>
      </c>
      <c r="AB7" s="20">
        <v>125</v>
      </c>
      <c r="AC7" s="93" t="s">
        <v>577</v>
      </c>
      <c r="AD7" s="73">
        <v>137</v>
      </c>
      <c r="AE7" s="20"/>
      <c r="AF7" s="31">
        <v>132.5</v>
      </c>
      <c r="AG7" s="32">
        <f>AF7*M7</f>
        <v>122.73475</v>
      </c>
      <c r="AH7" s="31">
        <f>AF7+Z7</f>
        <v>320</v>
      </c>
      <c r="AI7" s="32">
        <f>AH7*M7</f>
        <v>296.416</v>
      </c>
      <c r="AJ7" s="20"/>
      <c r="AK7" s="20"/>
      <c r="AL7" s="20">
        <v>12</v>
      </c>
    </row>
    <row r="8" spans="1:38" ht="12.75">
      <c r="A8" s="20">
        <v>12</v>
      </c>
      <c r="B8" s="20">
        <v>1</v>
      </c>
      <c r="C8" s="20" t="s">
        <v>37</v>
      </c>
      <c r="D8" s="20" t="s">
        <v>28</v>
      </c>
      <c r="E8" s="20">
        <v>56</v>
      </c>
      <c r="F8" s="20" t="s">
        <v>576</v>
      </c>
      <c r="G8" s="20" t="s">
        <v>62</v>
      </c>
      <c r="H8" s="20" t="s">
        <v>62</v>
      </c>
      <c r="I8" s="20" t="s">
        <v>20</v>
      </c>
      <c r="J8" s="46">
        <v>31600</v>
      </c>
      <c r="K8" s="20" t="s">
        <v>19</v>
      </c>
      <c r="L8" s="19">
        <v>54.6</v>
      </c>
      <c r="M8" s="32">
        <v>0.9333</v>
      </c>
      <c r="N8" s="29">
        <v>135</v>
      </c>
      <c r="O8" s="95">
        <v>142.5</v>
      </c>
      <c r="P8" s="93">
        <v>145</v>
      </c>
      <c r="Q8" s="20"/>
      <c r="R8" s="31">
        <v>145</v>
      </c>
      <c r="S8" s="32">
        <f>R8*M8</f>
        <v>135.3285</v>
      </c>
      <c r="T8" s="29">
        <v>77.5</v>
      </c>
      <c r="U8" s="93">
        <v>82.5</v>
      </c>
      <c r="V8" s="73">
        <v>85</v>
      </c>
      <c r="W8" s="20"/>
      <c r="X8" s="31">
        <v>82.5</v>
      </c>
      <c r="Y8" s="32">
        <f>X8*M8</f>
        <v>76.99725000000001</v>
      </c>
      <c r="Z8" s="31">
        <f>X8+R8</f>
        <v>227.5</v>
      </c>
      <c r="AA8" s="32">
        <f>Z8*M8</f>
        <v>212.32575</v>
      </c>
      <c r="AB8" s="20">
        <v>130</v>
      </c>
      <c r="AC8" s="93">
        <v>135</v>
      </c>
      <c r="AD8" s="73">
        <v>140</v>
      </c>
      <c r="AE8" s="20"/>
      <c r="AF8" s="31">
        <v>135</v>
      </c>
      <c r="AG8" s="32">
        <f>AF8*M8</f>
        <v>125.9955</v>
      </c>
      <c r="AH8" s="31">
        <f>AF8+Z8</f>
        <v>362.5</v>
      </c>
      <c r="AI8" s="32">
        <f>AH8*M8</f>
        <v>338.32125</v>
      </c>
      <c r="AJ8" s="20"/>
      <c r="AK8" s="20" t="s">
        <v>575</v>
      </c>
      <c r="AL8" s="20">
        <v>12</v>
      </c>
    </row>
    <row r="9" spans="1:38" ht="12.75">
      <c r="A9" s="20">
        <v>12</v>
      </c>
      <c r="B9" s="20">
        <v>1</v>
      </c>
      <c r="C9" s="20" t="s">
        <v>37</v>
      </c>
      <c r="D9" s="20" t="s">
        <v>28</v>
      </c>
      <c r="E9" s="20">
        <v>75</v>
      </c>
      <c r="F9" s="20" t="s">
        <v>574</v>
      </c>
      <c r="G9" s="20" t="s">
        <v>62</v>
      </c>
      <c r="H9" s="20" t="s">
        <v>62</v>
      </c>
      <c r="I9" s="20" t="s">
        <v>20</v>
      </c>
      <c r="J9" s="46">
        <v>34167</v>
      </c>
      <c r="K9" s="20" t="s">
        <v>19</v>
      </c>
      <c r="L9" s="19">
        <v>69.9</v>
      </c>
      <c r="M9" s="32">
        <v>0.704</v>
      </c>
      <c r="N9" s="29">
        <v>135</v>
      </c>
      <c r="O9" s="93">
        <v>140</v>
      </c>
      <c r="P9" s="74">
        <v>150</v>
      </c>
      <c r="Q9" s="20"/>
      <c r="R9" s="31">
        <v>140</v>
      </c>
      <c r="S9" s="32">
        <f>R9*M9</f>
        <v>98.55999999999999</v>
      </c>
      <c r="T9" s="73">
        <v>67.5</v>
      </c>
      <c r="U9" s="73">
        <v>67.5</v>
      </c>
      <c r="V9" s="93">
        <v>67.5</v>
      </c>
      <c r="W9" s="20"/>
      <c r="X9" s="31">
        <v>67.5</v>
      </c>
      <c r="Y9" s="32">
        <f>X9*M9</f>
        <v>47.519999999999996</v>
      </c>
      <c r="Z9" s="31">
        <f>X9+R9</f>
        <v>207.5</v>
      </c>
      <c r="AA9" s="32">
        <f>Z9*M9</f>
        <v>146.07999999999998</v>
      </c>
      <c r="AB9" s="20">
        <v>140</v>
      </c>
      <c r="AC9" s="93">
        <v>150</v>
      </c>
      <c r="AD9" s="73">
        <v>160</v>
      </c>
      <c r="AE9" s="20"/>
      <c r="AF9" s="31">
        <v>150</v>
      </c>
      <c r="AG9" s="32">
        <f>AF9*M9</f>
        <v>105.6</v>
      </c>
      <c r="AH9" s="31">
        <f>AF9+Z9</f>
        <v>357.5</v>
      </c>
      <c r="AI9" s="32">
        <f>AH9*M9</f>
        <v>251.67999999999998</v>
      </c>
      <c r="AJ9" s="20"/>
      <c r="AK9" s="20"/>
      <c r="AL9" s="20">
        <v>12</v>
      </c>
    </row>
    <row r="10" spans="1:38" ht="12.75">
      <c r="A10" s="20"/>
      <c r="B10" s="20"/>
      <c r="C10" s="20"/>
      <c r="D10" s="20"/>
      <c r="E10" s="20"/>
      <c r="F10" s="31" t="s">
        <v>383</v>
      </c>
      <c r="G10" s="31" t="s">
        <v>125</v>
      </c>
      <c r="H10" s="20"/>
      <c r="I10" s="20"/>
      <c r="J10" s="19"/>
      <c r="K10" s="32"/>
      <c r="L10" s="20"/>
      <c r="M10" s="29"/>
      <c r="N10" s="29"/>
      <c r="O10" s="20"/>
      <c r="P10" s="31"/>
      <c r="Q10" s="42"/>
      <c r="R10" s="20"/>
      <c r="S10" s="20"/>
      <c r="T10" s="20"/>
      <c r="U10" s="20"/>
      <c r="V10" s="31"/>
      <c r="W10" s="42"/>
      <c r="X10" s="31"/>
      <c r="Y10" s="32"/>
      <c r="Z10" s="20"/>
      <c r="AA10" s="29"/>
      <c r="AB10" s="20"/>
      <c r="AC10" s="20"/>
      <c r="AD10" s="31"/>
      <c r="AE10" s="42"/>
      <c r="AF10" s="31"/>
      <c r="AG10" s="32"/>
      <c r="AH10" s="20"/>
      <c r="AI10" s="20"/>
      <c r="AJ10" s="20"/>
      <c r="AK10" s="20"/>
      <c r="AL10" s="20"/>
    </row>
    <row r="11" spans="1:38" ht="12.75">
      <c r="A11" s="20"/>
      <c r="B11" s="20"/>
      <c r="C11" s="20"/>
      <c r="D11" s="20"/>
      <c r="E11" s="20"/>
      <c r="F11" s="31" t="s">
        <v>126</v>
      </c>
      <c r="G11" s="31" t="s">
        <v>130</v>
      </c>
      <c r="H11" s="20"/>
      <c r="I11" s="20"/>
      <c r="J11" s="19"/>
      <c r="K11" s="32"/>
      <c r="L11" s="20"/>
      <c r="M11" s="29"/>
      <c r="N11" s="29"/>
      <c r="O11" s="20"/>
      <c r="P11" s="31"/>
      <c r="Q11" s="42"/>
      <c r="R11" s="20"/>
      <c r="S11" s="20"/>
      <c r="T11" s="20"/>
      <c r="U11" s="20"/>
      <c r="V11" s="31"/>
      <c r="W11" s="42"/>
      <c r="X11" s="31"/>
      <c r="Y11" s="32"/>
      <c r="Z11" s="20"/>
      <c r="AA11" s="29"/>
      <c r="AB11" s="20"/>
      <c r="AC11" s="20"/>
      <c r="AD11" s="31"/>
      <c r="AE11" s="42"/>
      <c r="AF11" s="31"/>
      <c r="AG11" s="32"/>
      <c r="AH11" s="20"/>
      <c r="AI11" s="20"/>
      <c r="AJ11" s="20"/>
      <c r="AK11" s="20"/>
      <c r="AL11" s="20"/>
    </row>
    <row r="12" spans="1:38" ht="12.75">
      <c r="A12" s="20">
        <v>12</v>
      </c>
      <c r="B12" s="20">
        <v>1</v>
      </c>
      <c r="C12" s="20" t="s">
        <v>37</v>
      </c>
      <c r="D12" s="20" t="s">
        <v>28</v>
      </c>
      <c r="E12" s="20">
        <v>75</v>
      </c>
      <c r="F12" s="20" t="s">
        <v>96</v>
      </c>
      <c r="G12" s="20" t="s">
        <v>56</v>
      </c>
      <c r="H12" s="20" t="s">
        <v>56</v>
      </c>
      <c r="I12" s="20" t="s">
        <v>20</v>
      </c>
      <c r="J12" s="44" t="s">
        <v>57</v>
      </c>
      <c r="K12" s="42" t="s">
        <v>19</v>
      </c>
      <c r="L12" s="20">
        <v>74.95</v>
      </c>
      <c r="M12" s="32">
        <v>0.6645</v>
      </c>
      <c r="N12" s="29">
        <v>282.5</v>
      </c>
      <c r="O12" s="20">
        <v>297.5</v>
      </c>
      <c r="P12" s="31">
        <v>0</v>
      </c>
      <c r="Q12" s="32"/>
      <c r="R12" s="20">
        <v>297.5</v>
      </c>
      <c r="S12" s="32">
        <f>R12*M12</f>
        <v>197.68875</v>
      </c>
      <c r="T12" s="20"/>
      <c r="U12" s="20"/>
      <c r="V12" s="73"/>
      <c r="W12" s="32"/>
      <c r="X12" s="31"/>
      <c r="Y12" s="32">
        <f>X12*M12</f>
        <v>0</v>
      </c>
      <c r="Z12" s="20">
        <f>X12+R12</f>
        <v>297.5</v>
      </c>
      <c r="AA12" s="32">
        <f>Z12*M12</f>
        <v>197.68875</v>
      </c>
      <c r="AB12" s="20"/>
      <c r="AC12" s="20"/>
      <c r="AD12" s="31"/>
      <c r="AE12" s="32"/>
      <c r="AF12" s="31"/>
      <c r="AG12" s="32">
        <f>AF12*M12</f>
        <v>0</v>
      </c>
      <c r="AH12" s="20">
        <f>AF12+Z12</f>
        <v>297.5</v>
      </c>
      <c r="AI12" s="32">
        <f>AH12*M12</f>
        <v>197.68875</v>
      </c>
      <c r="AJ12" s="20"/>
      <c r="AK12" s="20" t="s">
        <v>177</v>
      </c>
      <c r="AL12" s="20">
        <v>12</v>
      </c>
    </row>
    <row r="13" spans="1:38" ht="12.75">
      <c r="A13" s="20">
        <v>12</v>
      </c>
      <c r="B13" s="20">
        <v>1</v>
      </c>
      <c r="C13" s="20" t="s">
        <v>37</v>
      </c>
      <c r="D13" s="20" t="s">
        <v>28</v>
      </c>
      <c r="E13" s="20">
        <v>90</v>
      </c>
      <c r="F13" s="20" t="s">
        <v>528</v>
      </c>
      <c r="G13" s="20" t="s">
        <v>64</v>
      </c>
      <c r="H13" s="20" t="s">
        <v>64</v>
      </c>
      <c r="I13" s="20" t="s">
        <v>64</v>
      </c>
      <c r="J13" s="46">
        <v>29948</v>
      </c>
      <c r="K13" s="20" t="s">
        <v>19</v>
      </c>
      <c r="L13" s="19">
        <v>90</v>
      </c>
      <c r="M13" s="32">
        <v>0.5853</v>
      </c>
      <c r="N13" s="29">
        <v>200</v>
      </c>
      <c r="O13" s="73">
        <v>220</v>
      </c>
      <c r="P13" s="73">
        <v>220</v>
      </c>
      <c r="Q13" s="20"/>
      <c r="R13" s="31">
        <v>200</v>
      </c>
      <c r="S13" s="32">
        <f>R13*M13</f>
        <v>117.06</v>
      </c>
      <c r="T13" s="29"/>
      <c r="U13" s="73"/>
      <c r="V13" s="73"/>
      <c r="W13" s="20"/>
      <c r="X13" s="31"/>
      <c r="Y13" s="32">
        <f>X13*M13</f>
        <v>0</v>
      </c>
      <c r="Z13" s="31">
        <f>X13+R13</f>
        <v>200</v>
      </c>
      <c r="AA13" s="32">
        <f>Z13*M13</f>
        <v>117.06</v>
      </c>
      <c r="AB13" s="20"/>
      <c r="AC13" s="73"/>
      <c r="AD13" s="73"/>
      <c r="AE13" s="20"/>
      <c r="AF13" s="31"/>
      <c r="AG13" s="32">
        <f>AF13*M13</f>
        <v>0</v>
      </c>
      <c r="AH13" s="31">
        <f>AF13+Z13</f>
        <v>200</v>
      </c>
      <c r="AI13" s="32">
        <f>AH13*M13</f>
        <v>117.06</v>
      </c>
      <c r="AJ13" s="20"/>
      <c r="AK13" s="20"/>
      <c r="AL13" s="20">
        <v>12</v>
      </c>
    </row>
    <row r="14" spans="1:38" ht="12.75">
      <c r="A14" s="20"/>
      <c r="B14" s="20"/>
      <c r="C14" s="20"/>
      <c r="D14" s="20"/>
      <c r="E14" s="20"/>
      <c r="F14" s="31" t="s">
        <v>383</v>
      </c>
      <c r="G14" s="31" t="s">
        <v>125</v>
      </c>
      <c r="H14" s="20"/>
      <c r="I14" s="20"/>
      <c r="J14" s="19"/>
      <c r="K14" s="32"/>
      <c r="L14" s="20"/>
      <c r="M14" s="29"/>
      <c r="N14" s="29"/>
      <c r="O14" s="20"/>
      <c r="P14" s="31"/>
      <c r="Q14" s="42"/>
      <c r="R14" s="20"/>
      <c r="S14" s="20"/>
      <c r="T14" s="20"/>
      <c r="U14" s="20"/>
      <c r="V14" s="31"/>
      <c r="W14" s="42"/>
      <c r="X14" s="31"/>
      <c r="Y14" s="32"/>
      <c r="Z14" s="20"/>
      <c r="AA14" s="29"/>
      <c r="AB14" s="20"/>
      <c r="AC14" s="20"/>
      <c r="AD14" s="31"/>
      <c r="AE14" s="42"/>
      <c r="AF14" s="31"/>
      <c r="AG14" s="32"/>
      <c r="AH14" s="20"/>
      <c r="AI14" s="20"/>
      <c r="AJ14" s="20"/>
      <c r="AK14" s="20"/>
      <c r="AL14" s="20"/>
    </row>
    <row r="15" spans="1:38" ht="12.75">
      <c r="A15" s="20"/>
      <c r="B15" s="20"/>
      <c r="C15" s="20"/>
      <c r="D15" s="20"/>
      <c r="E15" s="20"/>
      <c r="F15" s="31" t="s">
        <v>128</v>
      </c>
      <c r="G15" s="31" t="s">
        <v>130</v>
      </c>
      <c r="H15" s="20"/>
      <c r="I15" s="20"/>
      <c r="J15" s="19"/>
      <c r="K15" s="32"/>
      <c r="L15" s="20"/>
      <c r="M15" s="29"/>
      <c r="N15" s="29"/>
      <c r="O15" s="20"/>
      <c r="P15" s="31"/>
      <c r="Q15" s="42"/>
      <c r="R15" s="20"/>
      <c r="S15" s="20"/>
      <c r="T15" s="20"/>
      <c r="U15" s="20"/>
      <c r="V15" s="31"/>
      <c r="W15" s="42"/>
      <c r="X15" s="31"/>
      <c r="Y15" s="32"/>
      <c r="Z15" s="20"/>
      <c r="AA15" s="29"/>
      <c r="AB15" s="20"/>
      <c r="AC15" s="20"/>
      <c r="AD15" s="31"/>
      <c r="AE15" s="42"/>
      <c r="AF15" s="31"/>
      <c r="AG15" s="32"/>
      <c r="AH15" s="20"/>
      <c r="AI15" s="20"/>
      <c r="AJ15" s="20"/>
      <c r="AK15" s="20"/>
      <c r="AL15" s="20"/>
    </row>
    <row r="16" spans="1:38" ht="12.75">
      <c r="A16" s="20">
        <v>12</v>
      </c>
      <c r="B16" s="20">
        <v>1</v>
      </c>
      <c r="C16" s="20" t="s">
        <v>37</v>
      </c>
      <c r="D16" s="20" t="s">
        <v>28</v>
      </c>
      <c r="E16" s="20">
        <v>67.5</v>
      </c>
      <c r="F16" s="20" t="s">
        <v>573</v>
      </c>
      <c r="G16" s="20" t="s">
        <v>572</v>
      </c>
      <c r="H16" s="20" t="s">
        <v>23</v>
      </c>
      <c r="I16" s="20" t="s">
        <v>20</v>
      </c>
      <c r="J16" s="46">
        <v>37433</v>
      </c>
      <c r="K16" s="20" t="s">
        <v>571</v>
      </c>
      <c r="L16" s="19">
        <v>63</v>
      </c>
      <c r="M16" s="32">
        <v>0.8747</v>
      </c>
      <c r="N16" s="29"/>
      <c r="O16" s="73"/>
      <c r="P16" s="73"/>
      <c r="Q16" s="20"/>
      <c r="R16" s="31"/>
      <c r="S16" s="32">
        <f>R16*M16</f>
        <v>0</v>
      </c>
      <c r="T16" s="29"/>
      <c r="U16" s="73"/>
      <c r="V16" s="73"/>
      <c r="W16" s="20"/>
      <c r="X16" s="31"/>
      <c r="Y16" s="32">
        <f>X16*M16</f>
        <v>0</v>
      </c>
      <c r="Z16" s="31">
        <f>X16+R16</f>
        <v>0</v>
      </c>
      <c r="AA16" s="32">
        <f>Z16*M16</f>
        <v>0</v>
      </c>
      <c r="AB16" s="20">
        <v>165</v>
      </c>
      <c r="AC16" s="73">
        <v>177.5</v>
      </c>
      <c r="AD16" s="73">
        <v>185</v>
      </c>
      <c r="AE16" s="20"/>
      <c r="AF16" s="31">
        <v>177.5</v>
      </c>
      <c r="AG16" s="32">
        <f>AF16*M16</f>
        <v>155.25925</v>
      </c>
      <c r="AH16" s="31">
        <f>AF16+Z16</f>
        <v>177.5</v>
      </c>
      <c r="AI16" s="32">
        <f>AH16*M16</f>
        <v>155.25925</v>
      </c>
      <c r="AJ16" s="20"/>
      <c r="AK16" s="20" t="s">
        <v>570</v>
      </c>
      <c r="AL16" s="20">
        <v>12</v>
      </c>
    </row>
    <row r="17" spans="1:38" ht="12.75">
      <c r="A17" s="20">
        <v>12</v>
      </c>
      <c r="B17" s="20">
        <v>1</v>
      </c>
      <c r="C17" s="20" t="s">
        <v>37</v>
      </c>
      <c r="D17" s="20" t="s">
        <v>28</v>
      </c>
      <c r="E17" s="20">
        <v>67.5</v>
      </c>
      <c r="F17" s="20" t="s">
        <v>569</v>
      </c>
      <c r="G17" s="20" t="s">
        <v>568</v>
      </c>
      <c r="H17" s="20" t="s">
        <v>568</v>
      </c>
      <c r="I17" s="20" t="s">
        <v>20</v>
      </c>
      <c r="J17" s="46">
        <v>16597</v>
      </c>
      <c r="K17" s="20" t="s">
        <v>567</v>
      </c>
      <c r="L17" s="19">
        <v>67.5</v>
      </c>
      <c r="M17" s="32">
        <v>1.5097</v>
      </c>
      <c r="N17" s="29"/>
      <c r="O17" s="93"/>
      <c r="P17" s="93"/>
      <c r="Q17" s="20"/>
      <c r="R17" s="31"/>
      <c r="S17" s="32">
        <f>R17*M17</f>
        <v>0</v>
      </c>
      <c r="T17" s="29"/>
      <c r="U17" s="93"/>
      <c r="V17" s="93"/>
      <c r="W17" s="20"/>
      <c r="X17" s="31"/>
      <c r="Y17" s="32">
        <f>X17*M17</f>
        <v>0</v>
      </c>
      <c r="Z17" s="31">
        <f>X17+R17</f>
        <v>0</v>
      </c>
      <c r="AA17" s="32">
        <f>Z17*M17</f>
        <v>0</v>
      </c>
      <c r="AB17" s="73" t="s">
        <v>566</v>
      </c>
      <c r="AC17" s="93" t="s">
        <v>566</v>
      </c>
      <c r="AD17" s="20">
        <v>180</v>
      </c>
      <c r="AE17" s="20"/>
      <c r="AF17" s="31">
        <v>180</v>
      </c>
      <c r="AG17" s="32">
        <f>AF17*M17</f>
        <v>271.746</v>
      </c>
      <c r="AH17" s="31">
        <f>AF17+Z17</f>
        <v>180</v>
      </c>
      <c r="AI17" s="32">
        <f>AH17*M17</f>
        <v>271.746</v>
      </c>
      <c r="AJ17" s="20"/>
      <c r="AK17" s="20"/>
      <c r="AL17" s="20">
        <v>12</v>
      </c>
    </row>
    <row r="18" spans="1:38" ht="12.75">
      <c r="A18" s="20">
        <v>12</v>
      </c>
      <c r="B18" s="20">
        <v>1</v>
      </c>
      <c r="C18" s="20" t="s">
        <v>37</v>
      </c>
      <c r="D18" s="20" t="s">
        <v>28</v>
      </c>
      <c r="E18" s="20">
        <v>75</v>
      </c>
      <c r="F18" s="20" t="s">
        <v>96</v>
      </c>
      <c r="G18" s="20" t="s">
        <v>56</v>
      </c>
      <c r="H18" s="20" t="s">
        <v>56</v>
      </c>
      <c r="I18" s="20" t="s">
        <v>20</v>
      </c>
      <c r="J18" s="44" t="s">
        <v>57</v>
      </c>
      <c r="K18" s="42" t="s">
        <v>19</v>
      </c>
      <c r="L18" s="20">
        <v>74.95</v>
      </c>
      <c r="M18" s="32">
        <v>0.6645</v>
      </c>
      <c r="N18" s="29"/>
      <c r="O18" s="20"/>
      <c r="P18" s="31"/>
      <c r="Q18" s="32"/>
      <c r="R18" s="20"/>
      <c r="S18" s="32">
        <f>R18*M18</f>
        <v>0</v>
      </c>
      <c r="T18" s="20"/>
      <c r="U18" s="20"/>
      <c r="V18" s="73"/>
      <c r="W18" s="32"/>
      <c r="X18" s="31"/>
      <c r="Y18" s="32">
        <f>X18*M18</f>
        <v>0</v>
      </c>
      <c r="Z18" s="20">
        <f>X18+R18</f>
        <v>0</v>
      </c>
      <c r="AA18" s="32">
        <f>Z18*M18</f>
        <v>0</v>
      </c>
      <c r="AB18" s="20">
        <v>255</v>
      </c>
      <c r="AC18" s="20">
        <v>272.5</v>
      </c>
      <c r="AD18" s="31">
        <v>0</v>
      </c>
      <c r="AE18" s="32"/>
      <c r="AF18" s="31">
        <v>272.5</v>
      </c>
      <c r="AG18" s="32">
        <f>AF18*M18</f>
        <v>181.07625</v>
      </c>
      <c r="AH18" s="20">
        <f>AF18+Z18</f>
        <v>272.5</v>
      </c>
      <c r="AI18" s="32">
        <f>AH18*M18</f>
        <v>181.07625</v>
      </c>
      <c r="AJ18" s="20"/>
      <c r="AK18" s="20" t="s">
        <v>177</v>
      </c>
      <c r="AL18" s="20">
        <v>12</v>
      </c>
    </row>
    <row r="19" spans="1:38" ht="12.75">
      <c r="A19" s="20">
        <v>12</v>
      </c>
      <c r="B19" s="20">
        <v>1</v>
      </c>
      <c r="C19" s="20" t="s">
        <v>37</v>
      </c>
      <c r="D19" s="20" t="s">
        <v>28</v>
      </c>
      <c r="E19" s="20">
        <v>90</v>
      </c>
      <c r="F19" s="20" t="s">
        <v>528</v>
      </c>
      <c r="G19" s="20" t="s">
        <v>64</v>
      </c>
      <c r="H19" s="20" t="s">
        <v>64</v>
      </c>
      <c r="I19" s="20" t="s">
        <v>64</v>
      </c>
      <c r="J19" s="46">
        <v>29948</v>
      </c>
      <c r="K19" s="20" t="s">
        <v>19</v>
      </c>
      <c r="L19" s="19">
        <v>90</v>
      </c>
      <c r="M19" s="32">
        <v>0.5853</v>
      </c>
      <c r="N19" s="29"/>
      <c r="O19" s="94"/>
      <c r="P19" s="93"/>
      <c r="Q19" s="20"/>
      <c r="R19" s="31"/>
      <c r="S19" s="32">
        <f>R19*M19</f>
        <v>0</v>
      </c>
      <c r="T19" s="29"/>
      <c r="U19" s="93"/>
      <c r="V19" s="93"/>
      <c r="W19" s="20"/>
      <c r="X19" s="31"/>
      <c r="Y19" s="32">
        <f>X19*M19</f>
        <v>0</v>
      </c>
      <c r="Z19" s="31">
        <f>X19+R19</f>
        <v>0</v>
      </c>
      <c r="AA19" s="32">
        <f>Z19*M19</f>
        <v>0</v>
      </c>
      <c r="AB19" s="20">
        <v>220</v>
      </c>
      <c r="AC19" s="73">
        <v>235</v>
      </c>
      <c r="AD19" s="73">
        <v>235</v>
      </c>
      <c r="AE19" s="20"/>
      <c r="AF19" s="31">
        <v>220</v>
      </c>
      <c r="AG19" s="32">
        <f>AF19*M19</f>
        <v>128.76600000000002</v>
      </c>
      <c r="AH19" s="31">
        <f>AF19+Z19</f>
        <v>220</v>
      </c>
      <c r="AI19" s="32">
        <f>AH19*M19</f>
        <v>128.76600000000002</v>
      </c>
      <c r="AJ19" s="20"/>
      <c r="AK19" s="20"/>
      <c r="AL19" s="20">
        <v>12</v>
      </c>
    </row>
    <row r="20" spans="1:38" ht="12.75">
      <c r="A20" s="20"/>
      <c r="B20" s="20"/>
      <c r="C20" s="20"/>
      <c r="D20" s="20"/>
      <c r="E20" s="20"/>
      <c r="F20" s="31" t="s">
        <v>383</v>
      </c>
      <c r="G20" s="31" t="s">
        <v>125</v>
      </c>
      <c r="H20" s="20"/>
      <c r="I20" s="20"/>
      <c r="J20" s="19"/>
      <c r="K20" s="32"/>
      <c r="L20" s="20"/>
      <c r="M20" s="29"/>
      <c r="N20" s="29"/>
      <c r="O20" s="20"/>
      <c r="P20" s="31"/>
      <c r="Q20" s="42"/>
      <c r="R20" s="20"/>
      <c r="S20" s="20"/>
      <c r="T20" s="20"/>
      <c r="U20" s="20"/>
      <c r="V20" s="31"/>
      <c r="W20" s="42"/>
      <c r="X20" s="31"/>
      <c r="Y20" s="32"/>
      <c r="Z20" s="20"/>
      <c r="AA20" s="29"/>
      <c r="AB20" s="20"/>
      <c r="AC20" s="20"/>
      <c r="AD20" s="31"/>
      <c r="AE20" s="42"/>
      <c r="AF20" s="31"/>
      <c r="AG20" s="32"/>
      <c r="AH20" s="20"/>
      <c r="AI20" s="20"/>
      <c r="AJ20" s="20"/>
      <c r="AK20" s="20"/>
      <c r="AL20" s="20"/>
    </row>
    <row r="21" spans="1:38" ht="12.75">
      <c r="A21" s="20"/>
      <c r="B21" s="20"/>
      <c r="C21" s="20"/>
      <c r="D21" s="20"/>
      <c r="E21" s="20"/>
      <c r="F21" s="31" t="s">
        <v>129</v>
      </c>
      <c r="G21" s="31" t="s">
        <v>130</v>
      </c>
      <c r="H21" s="20"/>
      <c r="I21" s="20"/>
      <c r="J21" s="19"/>
      <c r="K21" s="32"/>
      <c r="L21" s="20"/>
      <c r="M21" s="29"/>
      <c r="N21" s="29"/>
      <c r="O21" s="20"/>
      <c r="P21" s="31"/>
      <c r="Q21" s="42"/>
      <c r="R21" s="20"/>
      <c r="S21" s="20"/>
      <c r="T21" s="20"/>
      <c r="U21" s="20"/>
      <c r="V21" s="31"/>
      <c r="W21" s="42"/>
      <c r="X21" s="31"/>
      <c r="Y21" s="32"/>
      <c r="Z21" s="20"/>
      <c r="AA21" s="29"/>
      <c r="AB21" s="20"/>
      <c r="AC21" s="20"/>
      <c r="AD21" s="31"/>
      <c r="AE21" s="42"/>
      <c r="AF21" s="31"/>
      <c r="AG21" s="32"/>
      <c r="AH21" s="20"/>
      <c r="AI21" s="20"/>
      <c r="AJ21" s="20"/>
      <c r="AK21" s="20"/>
      <c r="AL21" s="20"/>
    </row>
    <row r="22" spans="1:38" ht="12.75">
      <c r="A22" s="20">
        <v>12</v>
      </c>
      <c r="B22" s="20">
        <v>1</v>
      </c>
      <c r="C22" s="20" t="s">
        <v>37</v>
      </c>
      <c r="D22" s="20" t="s">
        <v>28</v>
      </c>
      <c r="E22" s="20">
        <v>67.5</v>
      </c>
      <c r="F22" s="20" t="s">
        <v>569</v>
      </c>
      <c r="G22" s="20" t="s">
        <v>568</v>
      </c>
      <c r="H22" s="20" t="s">
        <v>568</v>
      </c>
      <c r="I22" s="20" t="s">
        <v>20</v>
      </c>
      <c r="J22" s="46">
        <v>16597</v>
      </c>
      <c r="K22" s="20" t="s">
        <v>567</v>
      </c>
      <c r="L22" s="19">
        <v>67.5</v>
      </c>
      <c r="M22" s="32">
        <v>1.5097</v>
      </c>
      <c r="N22" s="29">
        <v>140</v>
      </c>
      <c r="O22" s="74">
        <v>150</v>
      </c>
      <c r="P22" s="74">
        <v>150</v>
      </c>
      <c r="Q22" s="20"/>
      <c r="R22" s="31">
        <v>140</v>
      </c>
      <c r="S22" s="32">
        <f aca="true" t="shared" si="0" ref="S22:S33">R22*M22</f>
        <v>211.358</v>
      </c>
      <c r="T22" s="29">
        <v>90</v>
      </c>
      <c r="U22" s="93">
        <v>95</v>
      </c>
      <c r="V22" s="73">
        <v>97.5</v>
      </c>
      <c r="W22" s="20"/>
      <c r="X22" s="31">
        <v>95</v>
      </c>
      <c r="Y22" s="32">
        <f aca="true" t="shared" si="1" ref="Y22:Y33">X22*M22</f>
        <v>143.4215</v>
      </c>
      <c r="Z22" s="31">
        <f aca="true" t="shared" si="2" ref="Z22:Z33">X22+R22</f>
        <v>235</v>
      </c>
      <c r="AA22" s="32">
        <f aca="true" t="shared" si="3" ref="AA22:AA33">Z22*M22</f>
        <v>354.7795</v>
      </c>
      <c r="AB22" s="73" t="s">
        <v>566</v>
      </c>
      <c r="AC22" s="93" t="s">
        <v>566</v>
      </c>
      <c r="AD22" s="20">
        <v>180</v>
      </c>
      <c r="AE22" s="20"/>
      <c r="AF22" s="31">
        <v>180</v>
      </c>
      <c r="AG22" s="32">
        <f aca="true" t="shared" si="4" ref="AG22:AG33">AF22*M22</f>
        <v>271.746</v>
      </c>
      <c r="AH22" s="31">
        <f aca="true" t="shared" si="5" ref="AH22:AH33">AF22+Z22</f>
        <v>415</v>
      </c>
      <c r="AI22" s="32">
        <f aca="true" t="shared" si="6" ref="AI22:AI33">AH22*M22</f>
        <v>626.5255</v>
      </c>
      <c r="AJ22" s="20"/>
      <c r="AK22" s="20"/>
      <c r="AL22" s="20">
        <v>12</v>
      </c>
    </row>
    <row r="23" spans="1:38" ht="12.75">
      <c r="A23" s="20">
        <v>12</v>
      </c>
      <c r="B23" s="20">
        <v>1</v>
      </c>
      <c r="C23" s="20" t="s">
        <v>37</v>
      </c>
      <c r="D23" s="20" t="s">
        <v>28</v>
      </c>
      <c r="E23" s="20">
        <v>75</v>
      </c>
      <c r="F23" s="20" t="s">
        <v>96</v>
      </c>
      <c r="G23" s="20" t="s">
        <v>56</v>
      </c>
      <c r="H23" s="20" t="s">
        <v>56</v>
      </c>
      <c r="I23" s="20" t="s">
        <v>20</v>
      </c>
      <c r="J23" s="44" t="s">
        <v>57</v>
      </c>
      <c r="K23" s="42" t="s">
        <v>19</v>
      </c>
      <c r="L23" s="20">
        <v>74.95</v>
      </c>
      <c r="M23" s="32">
        <v>0.6645</v>
      </c>
      <c r="N23" s="29">
        <v>282.5</v>
      </c>
      <c r="O23" s="20">
        <v>297.5</v>
      </c>
      <c r="P23" s="31">
        <v>0</v>
      </c>
      <c r="Q23" s="32"/>
      <c r="R23" s="20">
        <v>297.5</v>
      </c>
      <c r="S23" s="32">
        <f t="shared" si="0"/>
        <v>197.68875</v>
      </c>
      <c r="T23" s="20">
        <v>237.5</v>
      </c>
      <c r="U23" s="20">
        <v>247.5</v>
      </c>
      <c r="V23" s="73">
        <v>252.5</v>
      </c>
      <c r="W23" s="32"/>
      <c r="X23" s="31">
        <v>247.5</v>
      </c>
      <c r="Y23" s="32">
        <f t="shared" si="1"/>
        <v>164.46375</v>
      </c>
      <c r="Z23" s="20">
        <f t="shared" si="2"/>
        <v>545</v>
      </c>
      <c r="AA23" s="32">
        <f t="shared" si="3"/>
        <v>362.1525</v>
      </c>
      <c r="AB23" s="20">
        <v>255</v>
      </c>
      <c r="AC23" s="20">
        <v>272.5</v>
      </c>
      <c r="AD23" s="31">
        <v>0</v>
      </c>
      <c r="AE23" s="32"/>
      <c r="AF23" s="31">
        <v>272.5</v>
      </c>
      <c r="AG23" s="32">
        <f t="shared" si="4"/>
        <v>181.07625</v>
      </c>
      <c r="AH23" s="20">
        <f t="shared" si="5"/>
        <v>817.5</v>
      </c>
      <c r="AI23" s="32">
        <f t="shared" si="6"/>
        <v>543.22875</v>
      </c>
      <c r="AJ23" s="20" t="s">
        <v>373</v>
      </c>
      <c r="AK23" s="20" t="s">
        <v>177</v>
      </c>
      <c r="AL23" s="20">
        <v>48</v>
      </c>
    </row>
    <row r="24" spans="1:38" ht="12.75">
      <c r="A24" s="20">
        <v>5</v>
      </c>
      <c r="B24" s="20">
        <v>2</v>
      </c>
      <c r="C24" s="20" t="s">
        <v>37</v>
      </c>
      <c r="D24" s="20" t="s">
        <v>28</v>
      </c>
      <c r="E24" s="20">
        <v>75</v>
      </c>
      <c r="F24" s="20" t="s">
        <v>565</v>
      </c>
      <c r="G24" s="20" t="s">
        <v>62</v>
      </c>
      <c r="H24" s="20" t="s">
        <v>62</v>
      </c>
      <c r="I24" s="20" t="s">
        <v>20</v>
      </c>
      <c r="J24" s="46">
        <v>33077</v>
      </c>
      <c r="K24" s="20" t="s">
        <v>19</v>
      </c>
      <c r="L24" s="19">
        <v>72.4</v>
      </c>
      <c r="M24" s="32">
        <v>0.6835</v>
      </c>
      <c r="N24" s="74">
        <v>170</v>
      </c>
      <c r="O24" s="93">
        <v>170</v>
      </c>
      <c r="P24" s="93">
        <v>180</v>
      </c>
      <c r="Q24" s="20"/>
      <c r="R24" s="31">
        <v>180</v>
      </c>
      <c r="S24" s="32">
        <f t="shared" si="0"/>
        <v>123.03</v>
      </c>
      <c r="T24" s="29">
        <v>120</v>
      </c>
      <c r="U24" s="73">
        <v>130</v>
      </c>
      <c r="V24" s="73">
        <v>130</v>
      </c>
      <c r="W24" s="20"/>
      <c r="X24" s="31">
        <v>120</v>
      </c>
      <c r="Y24" s="32">
        <f t="shared" si="1"/>
        <v>82.02</v>
      </c>
      <c r="Z24" s="31">
        <f t="shared" si="2"/>
        <v>300</v>
      </c>
      <c r="AA24" s="32">
        <f t="shared" si="3"/>
        <v>205.05</v>
      </c>
      <c r="AB24" s="20">
        <v>160</v>
      </c>
      <c r="AC24" s="93">
        <v>170</v>
      </c>
      <c r="AD24" s="20">
        <v>175</v>
      </c>
      <c r="AE24" s="20"/>
      <c r="AF24" s="31">
        <v>175</v>
      </c>
      <c r="AG24" s="32">
        <f t="shared" si="4"/>
        <v>119.6125</v>
      </c>
      <c r="AH24" s="31">
        <f t="shared" si="5"/>
        <v>475</v>
      </c>
      <c r="AI24" s="32">
        <f t="shared" si="6"/>
        <v>324.6625</v>
      </c>
      <c r="AJ24" s="20"/>
      <c r="AK24" s="20"/>
      <c r="AL24" s="20">
        <v>5</v>
      </c>
    </row>
    <row r="25" spans="1:38" ht="12.75">
      <c r="A25" s="20">
        <v>12</v>
      </c>
      <c r="B25" s="20">
        <v>1</v>
      </c>
      <c r="C25" s="20" t="s">
        <v>37</v>
      </c>
      <c r="D25" s="20" t="s">
        <v>28</v>
      </c>
      <c r="E25" s="20">
        <v>82.5</v>
      </c>
      <c r="F25" s="20" t="s">
        <v>564</v>
      </c>
      <c r="G25" s="20" t="s">
        <v>62</v>
      </c>
      <c r="H25" s="20" t="s">
        <v>62</v>
      </c>
      <c r="I25" s="20" t="s">
        <v>20</v>
      </c>
      <c r="J25" s="46">
        <v>35312</v>
      </c>
      <c r="K25" s="20" t="s">
        <v>118</v>
      </c>
      <c r="L25" s="19">
        <v>78.8</v>
      </c>
      <c r="M25" s="32">
        <v>0.6463</v>
      </c>
      <c r="N25" s="29">
        <v>180</v>
      </c>
      <c r="O25" s="93">
        <v>190</v>
      </c>
      <c r="P25" s="93">
        <v>200</v>
      </c>
      <c r="Q25" s="20"/>
      <c r="R25" s="31">
        <v>200</v>
      </c>
      <c r="S25" s="32">
        <f t="shared" si="0"/>
        <v>129.26</v>
      </c>
      <c r="T25" s="73">
        <v>115</v>
      </c>
      <c r="U25" s="93">
        <v>115</v>
      </c>
      <c r="V25" s="73">
        <v>120</v>
      </c>
      <c r="W25" s="20"/>
      <c r="X25" s="31">
        <v>115</v>
      </c>
      <c r="Y25" s="32">
        <f t="shared" si="1"/>
        <v>74.3245</v>
      </c>
      <c r="Z25" s="31">
        <f t="shared" si="2"/>
        <v>315</v>
      </c>
      <c r="AA25" s="32">
        <f t="shared" si="3"/>
        <v>203.5845</v>
      </c>
      <c r="AB25" s="20">
        <v>160</v>
      </c>
      <c r="AC25" s="93">
        <v>170</v>
      </c>
      <c r="AD25" s="20">
        <v>180</v>
      </c>
      <c r="AE25" s="20"/>
      <c r="AF25" s="31">
        <v>180</v>
      </c>
      <c r="AG25" s="32">
        <f t="shared" si="4"/>
        <v>116.334</v>
      </c>
      <c r="AH25" s="31">
        <f t="shared" si="5"/>
        <v>495</v>
      </c>
      <c r="AI25" s="32">
        <f t="shared" si="6"/>
        <v>319.9185</v>
      </c>
      <c r="AJ25" s="20"/>
      <c r="AK25" s="20" t="s">
        <v>58</v>
      </c>
      <c r="AL25" s="20">
        <v>12</v>
      </c>
    </row>
    <row r="26" spans="1:38" ht="12.75">
      <c r="A26" s="20">
        <v>12</v>
      </c>
      <c r="B26" s="20">
        <v>1</v>
      </c>
      <c r="C26" s="20" t="s">
        <v>37</v>
      </c>
      <c r="D26" s="20" t="s">
        <v>28</v>
      </c>
      <c r="E26" s="20">
        <v>82.5</v>
      </c>
      <c r="F26" s="20" t="s">
        <v>563</v>
      </c>
      <c r="G26" s="20" t="s">
        <v>62</v>
      </c>
      <c r="H26" s="20" t="s">
        <v>62</v>
      </c>
      <c r="I26" s="20" t="s">
        <v>20</v>
      </c>
      <c r="J26" s="46">
        <v>33458</v>
      </c>
      <c r="K26" s="20" t="s">
        <v>19</v>
      </c>
      <c r="L26" s="19">
        <v>77.3</v>
      </c>
      <c r="M26" s="32">
        <v>0.6492</v>
      </c>
      <c r="N26" s="74">
        <v>175</v>
      </c>
      <c r="O26" s="93">
        <v>180</v>
      </c>
      <c r="P26" s="93">
        <v>190</v>
      </c>
      <c r="Q26" s="20"/>
      <c r="R26" s="31">
        <v>190</v>
      </c>
      <c r="S26" s="32">
        <f t="shared" si="0"/>
        <v>123.348</v>
      </c>
      <c r="T26" s="73">
        <v>110</v>
      </c>
      <c r="U26" s="93">
        <v>110</v>
      </c>
      <c r="V26" s="93">
        <v>115</v>
      </c>
      <c r="W26" s="20"/>
      <c r="X26" s="31">
        <v>115</v>
      </c>
      <c r="Y26" s="32">
        <f t="shared" si="1"/>
        <v>74.658</v>
      </c>
      <c r="Z26" s="31">
        <f t="shared" si="2"/>
        <v>305</v>
      </c>
      <c r="AA26" s="32">
        <f t="shared" si="3"/>
        <v>198.006</v>
      </c>
      <c r="AB26" s="20">
        <v>180</v>
      </c>
      <c r="AC26" s="93">
        <v>190</v>
      </c>
      <c r="AD26" s="73">
        <v>200</v>
      </c>
      <c r="AE26" s="20"/>
      <c r="AF26" s="31">
        <v>190</v>
      </c>
      <c r="AG26" s="32">
        <f t="shared" si="4"/>
        <v>123.348</v>
      </c>
      <c r="AH26" s="31">
        <f t="shared" si="5"/>
        <v>495</v>
      </c>
      <c r="AI26" s="32">
        <f t="shared" si="6"/>
        <v>321.354</v>
      </c>
      <c r="AJ26" s="20"/>
      <c r="AK26" s="20"/>
      <c r="AL26" s="20">
        <v>12</v>
      </c>
    </row>
    <row r="27" spans="1:38" ht="12.75">
      <c r="A27" s="20">
        <v>12</v>
      </c>
      <c r="B27" s="20">
        <v>1</v>
      </c>
      <c r="C27" s="20" t="s">
        <v>37</v>
      </c>
      <c r="D27" s="20" t="s">
        <v>28</v>
      </c>
      <c r="E27" s="20">
        <v>90</v>
      </c>
      <c r="F27" s="20" t="s">
        <v>562</v>
      </c>
      <c r="G27" s="20" t="s">
        <v>62</v>
      </c>
      <c r="H27" s="20" t="s">
        <v>62</v>
      </c>
      <c r="I27" s="20" t="s">
        <v>20</v>
      </c>
      <c r="J27" s="46">
        <v>22335</v>
      </c>
      <c r="K27" s="20" t="s">
        <v>158</v>
      </c>
      <c r="L27" s="19">
        <v>89.5</v>
      </c>
      <c r="M27" s="32">
        <v>0.8692</v>
      </c>
      <c r="N27" s="29">
        <v>170</v>
      </c>
      <c r="O27" s="93">
        <v>200</v>
      </c>
      <c r="P27" s="93">
        <v>0</v>
      </c>
      <c r="Q27" s="20"/>
      <c r="R27" s="31">
        <v>200</v>
      </c>
      <c r="S27" s="32">
        <f t="shared" si="0"/>
        <v>173.84</v>
      </c>
      <c r="T27" s="29">
        <v>100</v>
      </c>
      <c r="U27" s="93">
        <v>130</v>
      </c>
      <c r="V27" s="93">
        <v>140</v>
      </c>
      <c r="W27" s="20"/>
      <c r="X27" s="31">
        <v>140</v>
      </c>
      <c r="Y27" s="32">
        <f t="shared" si="1"/>
        <v>121.688</v>
      </c>
      <c r="Z27" s="31">
        <f t="shared" si="2"/>
        <v>340</v>
      </c>
      <c r="AA27" s="32">
        <f t="shared" si="3"/>
        <v>295.52799999999996</v>
      </c>
      <c r="AB27" s="20">
        <v>180</v>
      </c>
      <c r="AC27" s="93">
        <v>200</v>
      </c>
      <c r="AD27" s="20">
        <v>0</v>
      </c>
      <c r="AE27" s="20"/>
      <c r="AF27" s="31">
        <v>200</v>
      </c>
      <c r="AG27" s="32">
        <f t="shared" si="4"/>
        <v>173.84</v>
      </c>
      <c r="AH27" s="31">
        <f t="shared" si="5"/>
        <v>540</v>
      </c>
      <c r="AI27" s="32">
        <f t="shared" si="6"/>
        <v>469.368</v>
      </c>
      <c r="AJ27" s="20"/>
      <c r="AK27" s="20"/>
      <c r="AL27" s="20">
        <v>12</v>
      </c>
    </row>
    <row r="28" spans="1:38" ht="12.75">
      <c r="A28" s="20">
        <v>12</v>
      </c>
      <c r="B28" s="20">
        <v>1</v>
      </c>
      <c r="C28" s="20" t="s">
        <v>37</v>
      </c>
      <c r="D28" s="20" t="s">
        <v>28</v>
      </c>
      <c r="E28" s="20">
        <v>90</v>
      </c>
      <c r="F28" s="20" t="s">
        <v>561</v>
      </c>
      <c r="G28" s="20" t="s">
        <v>62</v>
      </c>
      <c r="H28" s="20" t="s">
        <v>62</v>
      </c>
      <c r="I28" s="20" t="s">
        <v>20</v>
      </c>
      <c r="J28" s="46">
        <v>31231</v>
      </c>
      <c r="K28" s="20" t="s">
        <v>19</v>
      </c>
      <c r="L28" s="19">
        <v>89.5</v>
      </c>
      <c r="M28" s="32">
        <v>0.5873</v>
      </c>
      <c r="N28" s="29">
        <v>235</v>
      </c>
      <c r="O28" s="94">
        <v>247.5</v>
      </c>
      <c r="P28" s="73">
        <v>260</v>
      </c>
      <c r="Q28" s="20"/>
      <c r="R28" s="31">
        <v>247.5</v>
      </c>
      <c r="S28" s="32">
        <f t="shared" si="0"/>
        <v>145.35675</v>
      </c>
      <c r="T28" s="29">
        <v>155</v>
      </c>
      <c r="U28" s="93">
        <v>160</v>
      </c>
      <c r="V28" s="93">
        <v>165</v>
      </c>
      <c r="W28" s="20"/>
      <c r="X28" s="31">
        <v>165</v>
      </c>
      <c r="Y28" s="32">
        <f t="shared" si="1"/>
        <v>96.90450000000001</v>
      </c>
      <c r="Z28" s="31">
        <f t="shared" si="2"/>
        <v>412.5</v>
      </c>
      <c r="AA28" s="32">
        <f t="shared" si="3"/>
        <v>242.26125000000002</v>
      </c>
      <c r="AB28" s="20">
        <v>225</v>
      </c>
      <c r="AC28" s="93" t="s">
        <v>560</v>
      </c>
      <c r="AD28" s="20">
        <v>0</v>
      </c>
      <c r="AE28" s="20"/>
      <c r="AF28" s="31">
        <v>232.5</v>
      </c>
      <c r="AG28" s="32">
        <f t="shared" si="4"/>
        <v>136.54725000000002</v>
      </c>
      <c r="AH28" s="31">
        <f t="shared" si="5"/>
        <v>645</v>
      </c>
      <c r="AI28" s="32">
        <f t="shared" si="6"/>
        <v>378.80850000000004</v>
      </c>
      <c r="AJ28" s="20" t="s">
        <v>374</v>
      </c>
      <c r="AK28" s="20" t="s">
        <v>559</v>
      </c>
      <c r="AL28" s="20">
        <v>27</v>
      </c>
    </row>
    <row r="29" spans="1:38" ht="12.75">
      <c r="A29" s="20">
        <v>5</v>
      </c>
      <c r="B29" s="20">
        <v>2</v>
      </c>
      <c r="C29" s="20" t="s">
        <v>37</v>
      </c>
      <c r="D29" s="20" t="s">
        <v>28</v>
      </c>
      <c r="E29" s="20">
        <v>90</v>
      </c>
      <c r="F29" s="20" t="s">
        <v>558</v>
      </c>
      <c r="G29" s="20" t="s">
        <v>62</v>
      </c>
      <c r="H29" s="20" t="s">
        <v>62</v>
      </c>
      <c r="I29" s="20" t="s">
        <v>20</v>
      </c>
      <c r="J29" s="46">
        <v>33344</v>
      </c>
      <c r="K29" s="20" t="s">
        <v>19</v>
      </c>
      <c r="L29" s="19">
        <v>89.4</v>
      </c>
      <c r="M29" s="32">
        <v>0.6339</v>
      </c>
      <c r="N29" s="29">
        <v>220</v>
      </c>
      <c r="O29" s="93">
        <v>232.5</v>
      </c>
      <c r="P29" s="74">
        <v>240</v>
      </c>
      <c r="Q29" s="20"/>
      <c r="R29" s="31">
        <v>232.5</v>
      </c>
      <c r="S29" s="32">
        <f t="shared" si="0"/>
        <v>147.38175</v>
      </c>
      <c r="T29" s="29">
        <v>152.5</v>
      </c>
      <c r="U29" s="93">
        <v>160</v>
      </c>
      <c r="V29" s="93">
        <v>165</v>
      </c>
      <c r="W29" s="20"/>
      <c r="X29" s="31">
        <v>165</v>
      </c>
      <c r="Y29" s="32">
        <f t="shared" si="1"/>
        <v>104.5935</v>
      </c>
      <c r="Z29" s="31">
        <f t="shared" si="2"/>
        <v>397.5</v>
      </c>
      <c r="AA29" s="32">
        <f t="shared" si="3"/>
        <v>251.97525000000002</v>
      </c>
      <c r="AB29" s="20">
        <v>170</v>
      </c>
      <c r="AC29" s="93" t="s">
        <v>519</v>
      </c>
      <c r="AD29" s="73">
        <v>190</v>
      </c>
      <c r="AE29" s="20"/>
      <c r="AF29" s="31">
        <v>182.5</v>
      </c>
      <c r="AG29" s="32">
        <f t="shared" si="4"/>
        <v>115.68675</v>
      </c>
      <c r="AH29" s="31">
        <f t="shared" si="5"/>
        <v>580</v>
      </c>
      <c r="AI29" s="32">
        <f t="shared" si="6"/>
        <v>367.66200000000003</v>
      </c>
      <c r="AJ29" s="20" t="s">
        <v>375</v>
      </c>
      <c r="AK29" s="20" t="s">
        <v>557</v>
      </c>
      <c r="AL29" s="20">
        <v>14</v>
      </c>
    </row>
    <row r="30" spans="1:38" ht="12.75">
      <c r="A30" s="20">
        <v>3</v>
      </c>
      <c r="B30" s="20">
        <v>3</v>
      </c>
      <c r="C30" s="20" t="s">
        <v>37</v>
      </c>
      <c r="D30" s="20" t="s">
        <v>28</v>
      </c>
      <c r="E30" s="20">
        <v>90</v>
      </c>
      <c r="F30" s="20" t="s">
        <v>528</v>
      </c>
      <c r="G30" s="20" t="s">
        <v>64</v>
      </c>
      <c r="H30" s="20" t="s">
        <v>64</v>
      </c>
      <c r="I30" s="20" t="s">
        <v>64</v>
      </c>
      <c r="J30" s="46">
        <v>29948</v>
      </c>
      <c r="K30" s="20" t="s">
        <v>19</v>
      </c>
      <c r="L30" s="19">
        <v>90</v>
      </c>
      <c r="M30" s="32">
        <v>0.5853</v>
      </c>
      <c r="N30" s="29">
        <v>200</v>
      </c>
      <c r="O30" s="73">
        <v>220</v>
      </c>
      <c r="P30" s="73">
        <v>220</v>
      </c>
      <c r="Q30" s="20"/>
      <c r="R30" s="31">
        <v>200</v>
      </c>
      <c r="S30" s="32">
        <f t="shared" si="0"/>
        <v>117.06</v>
      </c>
      <c r="T30" s="29">
        <v>135</v>
      </c>
      <c r="U30" s="73">
        <v>145</v>
      </c>
      <c r="V30" s="73">
        <v>145</v>
      </c>
      <c r="W30" s="20"/>
      <c r="X30" s="31">
        <v>145</v>
      </c>
      <c r="Y30" s="32">
        <f t="shared" si="1"/>
        <v>84.86850000000001</v>
      </c>
      <c r="Z30" s="31">
        <f t="shared" si="2"/>
        <v>345</v>
      </c>
      <c r="AA30" s="32">
        <f t="shared" si="3"/>
        <v>201.9285</v>
      </c>
      <c r="AB30" s="20">
        <v>220</v>
      </c>
      <c r="AC30" s="73">
        <v>235</v>
      </c>
      <c r="AD30" s="73">
        <v>235</v>
      </c>
      <c r="AE30" s="20"/>
      <c r="AF30" s="31">
        <v>220</v>
      </c>
      <c r="AG30" s="32">
        <f t="shared" si="4"/>
        <v>128.76600000000002</v>
      </c>
      <c r="AH30" s="31">
        <f t="shared" si="5"/>
        <v>565</v>
      </c>
      <c r="AI30" s="32">
        <f t="shared" si="6"/>
        <v>330.6945</v>
      </c>
      <c r="AJ30" s="20"/>
      <c r="AK30" s="20"/>
      <c r="AL30" s="20">
        <v>3</v>
      </c>
    </row>
    <row r="31" spans="1:38" ht="12.75">
      <c r="A31" s="20">
        <v>0</v>
      </c>
      <c r="B31" s="20" t="s">
        <v>172</v>
      </c>
      <c r="C31" s="20" t="s">
        <v>37</v>
      </c>
      <c r="D31" s="20" t="s">
        <v>28</v>
      </c>
      <c r="E31" s="20">
        <v>90</v>
      </c>
      <c r="F31" s="20" t="s">
        <v>556</v>
      </c>
      <c r="G31" s="20" t="s">
        <v>180</v>
      </c>
      <c r="H31" s="20" t="s">
        <v>180</v>
      </c>
      <c r="I31" s="20" t="s">
        <v>20</v>
      </c>
      <c r="J31" s="46">
        <v>32676</v>
      </c>
      <c r="K31" s="20" t="s">
        <v>19</v>
      </c>
      <c r="L31" s="19">
        <v>89.5</v>
      </c>
      <c r="M31" s="32">
        <v>0.5873</v>
      </c>
      <c r="N31" s="73">
        <v>200</v>
      </c>
      <c r="O31" s="93">
        <v>200</v>
      </c>
      <c r="P31" s="73">
        <v>250</v>
      </c>
      <c r="Q31" s="20"/>
      <c r="R31" s="31">
        <v>0</v>
      </c>
      <c r="S31" s="32">
        <f t="shared" si="0"/>
        <v>0</v>
      </c>
      <c r="T31" s="73">
        <v>135</v>
      </c>
      <c r="U31" s="73">
        <v>0</v>
      </c>
      <c r="V31" s="73">
        <v>0</v>
      </c>
      <c r="W31" s="20"/>
      <c r="X31" s="31">
        <v>0</v>
      </c>
      <c r="Y31" s="32">
        <f t="shared" si="1"/>
        <v>0</v>
      </c>
      <c r="Z31" s="31">
        <f t="shared" si="2"/>
        <v>0</v>
      </c>
      <c r="AA31" s="32">
        <f t="shared" si="3"/>
        <v>0</v>
      </c>
      <c r="AB31" s="73">
        <v>245</v>
      </c>
      <c r="AC31" s="73">
        <v>0</v>
      </c>
      <c r="AD31" s="73">
        <v>0</v>
      </c>
      <c r="AE31" s="20"/>
      <c r="AF31" s="31">
        <v>0</v>
      </c>
      <c r="AG31" s="32">
        <f t="shared" si="4"/>
        <v>0</v>
      </c>
      <c r="AH31" s="31">
        <f t="shared" si="5"/>
        <v>0</v>
      </c>
      <c r="AI31" s="32">
        <f t="shared" si="6"/>
        <v>0</v>
      </c>
      <c r="AJ31" s="20"/>
      <c r="AK31" s="20" t="s">
        <v>555</v>
      </c>
      <c r="AL31" s="20">
        <v>0</v>
      </c>
    </row>
    <row r="32" spans="1:38" ht="12.75">
      <c r="A32" s="20">
        <v>12</v>
      </c>
      <c r="B32" s="20">
        <v>1</v>
      </c>
      <c r="C32" s="20" t="s">
        <v>37</v>
      </c>
      <c r="D32" s="20" t="s">
        <v>28</v>
      </c>
      <c r="E32" s="20">
        <v>100</v>
      </c>
      <c r="F32" s="20" t="s">
        <v>554</v>
      </c>
      <c r="G32" s="20" t="s">
        <v>223</v>
      </c>
      <c r="H32" s="20" t="s">
        <v>23</v>
      </c>
      <c r="I32" s="20" t="s">
        <v>20</v>
      </c>
      <c r="J32" s="46">
        <v>22094</v>
      </c>
      <c r="K32" s="20" t="s">
        <v>158</v>
      </c>
      <c r="L32" s="19">
        <v>99.4</v>
      </c>
      <c r="M32" s="32">
        <v>0.8527</v>
      </c>
      <c r="N32" s="73">
        <v>185</v>
      </c>
      <c r="O32" s="93">
        <v>200</v>
      </c>
      <c r="P32" s="73">
        <v>215</v>
      </c>
      <c r="Q32" s="20"/>
      <c r="R32" s="31">
        <v>200</v>
      </c>
      <c r="S32" s="32">
        <f t="shared" si="0"/>
        <v>170.54</v>
      </c>
      <c r="T32" s="29">
        <v>112.5</v>
      </c>
      <c r="U32" s="73">
        <v>117.5</v>
      </c>
      <c r="V32" s="73">
        <v>117.5</v>
      </c>
      <c r="W32" s="20"/>
      <c r="X32" s="31">
        <v>112.5</v>
      </c>
      <c r="Y32" s="32">
        <f t="shared" si="1"/>
        <v>95.92875000000001</v>
      </c>
      <c r="Z32" s="31">
        <f t="shared" si="2"/>
        <v>312.5</v>
      </c>
      <c r="AA32" s="32">
        <f t="shared" si="3"/>
        <v>266.46875</v>
      </c>
      <c r="AB32" s="20">
        <v>150</v>
      </c>
      <c r="AC32" s="20">
        <v>160</v>
      </c>
      <c r="AD32" s="20">
        <v>170</v>
      </c>
      <c r="AE32" s="20"/>
      <c r="AF32" s="31">
        <v>170</v>
      </c>
      <c r="AG32" s="32">
        <f t="shared" si="4"/>
        <v>144.959</v>
      </c>
      <c r="AH32" s="31">
        <f t="shared" si="5"/>
        <v>482.5</v>
      </c>
      <c r="AI32" s="32">
        <f t="shared" si="6"/>
        <v>411.42775</v>
      </c>
      <c r="AJ32" s="20"/>
      <c r="AK32" s="20"/>
      <c r="AL32" s="20">
        <v>12</v>
      </c>
    </row>
    <row r="33" spans="1:38" ht="12.75">
      <c r="A33" s="20">
        <v>12</v>
      </c>
      <c r="B33" s="20">
        <v>1</v>
      </c>
      <c r="C33" s="20" t="s">
        <v>37</v>
      </c>
      <c r="D33" s="20" t="s">
        <v>28</v>
      </c>
      <c r="E33" s="20">
        <v>125</v>
      </c>
      <c r="F33" s="20" t="s">
        <v>553</v>
      </c>
      <c r="G33" s="20" t="s">
        <v>552</v>
      </c>
      <c r="H33" s="20" t="s">
        <v>552</v>
      </c>
      <c r="I33" s="20" t="s">
        <v>20</v>
      </c>
      <c r="J33" s="46">
        <v>30397</v>
      </c>
      <c r="K33" s="20" t="s">
        <v>19</v>
      </c>
      <c r="L33" s="19">
        <v>112.5</v>
      </c>
      <c r="M33" s="32">
        <v>0.5337</v>
      </c>
      <c r="N33" s="29">
        <v>210</v>
      </c>
      <c r="O33" s="94">
        <v>220</v>
      </c>
      <c r="P33" s="93">
        <v>230</v>
      </c>
      <c r="Q33" s="20"/>
      <c r="R33" s="31">
        <v>230</v>
      </c>
      <c r="S33" s="32">
        <f t="shared" si="0"/>
        <v>122.75099999999999</v>
      </c>
      <c r="T33" s="29">
        <v>130</v>
      </c>
      <c r="U33" s="93">
        <v>140</v>
      </c>
      <c r="V33" s="93">
        <v>0</v>
      </c>
      <c r="W33" s="20"/>
      <c r="X33" s="31">
        <v>140</v>
      </c>
      <c r="Y33" s="32">
        <f t="shared" si="1"/>
        <v>74.71799999999999</v>
      </c>
      <c r="Z33" s="31">
        <f t="shared" si="2"/>
        <v>370</v>
      </c>
      <c r="AA33" s="32">
        <f t="shared" si="3"/>
        <v>197.469</v>
      </c>
      <c r="AB33" s="20">
        <v>200</v>
      </c>
      <c r="AC33" s="73">
        <v>220</v>
      </c>
      <c r="AD33" s="20">
        <v>0</v>
      </c>
      <c r="AE33" s="20"/>
      <c r="AF33" s="31">
        <v>200</v>
      </c>
      <c r="AG33" s="32">
        <f t="shared" si="4"/>
        <v>106.74</v>
      </c>
      <c r="AH33" s="31">
        <f t="shared" si="5"/>
        <v>570</v>
      </c>
      <c r="AI33" s="32">
        <f t="shared" si="6"/>
        <v>304.20899999999995</v>
      </c>
      <c r="AJ33" s="20"/>
      <c r="AK33" s="20"/>
      <c r="AL33" s="20">
        <v>12</v>
      </c>
    </row>
    <row r="34" spans="1:38" ht="12.75">
      <c r="A34" s="20"/>
      <c r="B34" s="20"/>
      <c r="C34" s="20"/>
      <c r="D34" s="20"/>
      <c r="E34" s="20"/>
      <c r="F34" s="31" t="s">
        <v>383</v>
      </c>
      <c r="G34" s="31" t="s">
        <v>535</v>
      </c>
      <c r="H34" s="20"/>
      <c r="I34" s="20"/>
      <c r="J34" s="19"/>
      <c r="K34" s="32"/>
      <c r="L34" s="20"/>
      <c r="M34" s="29"/>
      <c r="N34" s="29"/>
      <c r="O34" s="20"/>
      <c r="P34" s="31"/>
      <c r="Q34" s="42"/>
      <c r="R34" s="20"/>
      <c r="S34" s="20"/>
      <c r="T34" s="20"/>
      <c r="U34" s="20"/>
      <c r="V34" s="31"/>
      <c r="W34" s="42"/>
      <c r="X34" s="31"/>
      <c r="Y34" s="32"/>
      <c r="Z34" s="20"/>
      <c r="AA34" s="29"/>
      <c r="AB34" s="20"/>
      <c r="AC34" s="20"/>
      <c r="AD34" s="31"/>
      <c r="AE34" s="42"/>
      <c r="AF34" s="31"/>
      <c r="AG34" s="32"/>
      <c r="AH34" s="20"/>
      <c r="AI34" s="20"/>
      <c r="AJ34" s="20"/>
      <c r="AK34" s="20"/>
      <c r="AL34" s="20"/>
    </row>
    <row r="35" spans="1:38" ht="12.75">
      <c r="A35" s="20"/>
      <c r="B35" s="20"/>
      <c r="C35" s="20"/>
      <c r="D35" s="20"/>
      <c r="E35" s="20"/>
      <c r="F35" s="31" t="s">
        <v>129</v>
      </c>
      <c r="G35" s="31" t="s">
        <v>127</v>
      </c>
      <c r="H35" s="20"/>
      <c r="I35" s="20"/>
      <c r="J35" s="19"/>
      <c r="K35" s="32"/>
      <c r="L35" s="20"/>
      <c r="M35" s="29"/>
      <c r="N35" s="29"/>
      <c r="O35" s="20"/>
      <c r="P35" s="31"/>
      <c r="Q35" s="42"/>
      <c r="R35" s="20"/>
      <c r="S35" s="20"/>
      <c r="T35" s="20"/>
      <c r="U35" s="20"/>
      <c r="V35" s="31"/>
      <c r="W35" s="42"/>
      <c r="X35" s="31"/>
      <c r="Y35" s="32"/>
      <c r="Z35" s="20"/>
      <c r="AA35" s="29"/>
      <c r="AB35" s="20"/>
      <c r="AC35" s="20"/>
      <c r="AD35" s="31"/>
      <c r="AE35" s="42"/>
      <c r="AF35" s="31"/>
      <c r="AG35" s="32"/>
      <c r="AH35" s="20"/>
      <c r="AI35" s="20"/>
      <c r="AJ35" s="20"/>
      <c r="AK35" s="20"/>
      <c r="AL35" s="20"/>
    </row>
    <row r="36" spans="1:38" ht="12.75">
      <c r="A36" s="20">
        <v>0</v>
      </c>
      <c r="B36" s="20" t="s">
        <v>172</v>
      </c>
      <c r="C36" s="20" t="s">
        <v>37</v>
      </c>
      <c r="D36" s="20" t="s">
        <v>26</v>
      </c>
      <c r="E36" s="20">
        <v>48</v>
      </c>
      <c r="F36" s="20" t="s">
        <v>551</v>
      </c>
      <c r="G36" s="20" t="s">
        <v>49</v>
      </c>
      <c r="H36" s="20" t="s">
        <v>49</v>
      </c>
      <c r="I36" s="20" t="s">
        <v>20</v>
      </c>
      <c r="J36" s="46">
        <v>24997</v>
      </c>
      <c r="K36" s="20" t="s">
        <v>123</v>
      </c>
      <c r="L36" s="19">
        <v>47.98</v>
      </c>
      <c r="M36" s="32">
        <v>1.0336</v>
      </c>
      <c r="N36" s="29">
        <v>85</v>
      </c>
      <c r="O36" s="94">
        <v>90</v>
      </c>
      <c r="P36" s="93">
        <v>95</v>
      </c>
      <c r="Q36" s="20"/>
      <c r="R36" s="31">
        <v>0</v>
      </c>
      <c r="S36" s="32">
        <f aca="true" t="shared" si="7" ref="S36:S45">R36*M36</f>
        <v>0</v>
      </c>
      <c r="T36" s="74">
        <v>85</v>
      </c>
      <c r="U36" s="74">
        <v>85</v>
      </c>
      <c r="V36" s="74">
        <v>85</v>
      </c>
      <c r="W36" s="20"/>
      <c r="X36" s="31">
        <v>0</v>
      </c>
      <c r="Y36" s="32">
        <f aca="true" t="shared" si="8" ref="Y36:Y45">X36*M36</f>
        <v>0</v>
      </c>
      <c r="Z36" s="31">
        <f aca="true" t="shared" si="9" ref="Z36:Z45">X36+R36</f>
        <v>0</v>
      </c>
      <c r="AA36" s="32">
        <f aca="true" t="shared" si="10" ref="AA36:AA45">Z36*M36</f>
        <v>0</v>
      </c>
      <c r="AB36" s="74">
        <v>110</v>
      </c>
      <c r="AC36" s="74">
        <v>0</v>
      </c>
      <c r="AD36" s="74">
        <v>0</v>
      </c>
      <c r="AE36" s="20"/>
      <c r="AF36" s="31">
        <v>0</v>
      </c>
      <c r="AG36" s="32">
        <f aca="true" t="shared" si="11" ref="AG36:AG45">AF36*M36</f>
        <v>0</v>
      </c>
      <c r="AH36" s="31">
        <f aca="true" t="shared" si="12" ref="AH36:AH45">AF36+Z36</f>
        <v>0</v>
      </c>
      <c r="AI36" s="32">
        <f aca="true" t="shared" si="13" ref="AI36:AI45">AH36*M36</f>
        <v>0</v>
      </c>
      <c r="AJ36" s="20"/>
      <c r="AK36" s="20"/>
      <c r="AL36" s="20">
        <v>0</v>
      </c>
    </row>
    <row r="37" spans="1:38" ht="12.75">
      <c r="A37" s="20">
        <v>0</v>
      </c>
      <c r="B37" s="20" t="s">
        <v>172</v>
      </c>
      <c r="C37" s="20" t="s">
        <v>37</v>
      </c>
      <c r="D37" s="20" t="s">
        <v>26</v>
      </c>
      <c r="E37" s="20">
        <v>48</v>
      </c>
      <c r="F37" s="20" t="s">
        <v>551</v>
      </c>
      <c r="G37" s="20" t="s">
        <v>49</v>
      </c>
      <c r="H37" s="20" t="s">
        <v>49</v>
      </c>
      <c r="I37" s="20" t="s">
        <v>20</v>
      </c>
      <c r="J37" s="46">
        <v>24997</v>
      </c>
      <c r="K37" s="20" t="s">
        <v>19</v>
      </c>
      <c r="L37" s="19">
        <v>47.98</v>
      </c>
      <c r="M37" s="32">
        <v>1.0336</v>
      </c>
      <c r="N37" s="29">
        <v>85</v>
      </c>
      <c r="O37" s="94">
        <v>90</v>
      </c>
      <c r="P37" s="93">
        <v>95</v>
      </c>
      <c r="Q37" s="20"/>
      <c r="R37" s="31">
        <v>0</v>
      </c>
      <c r="S37" s="32">
        <f t="shared" si="7"/>
        <v>0</v>
      </c>
      <c r="T37" s="74">
        <v>85</v>
      </c>
      <c r="U37" s="74">
        <v>85</v>
      </c>
      <c r="V37" s="74">
        <v>85</v>
      </c>
      <c r="W37" s="20"/>
      <c r="X37" s="31">
        <v>0</v>
      </c>
      <c r="Y37" s="32">
        <f t="shared" si="8"/>
        <v>0</v>
      </c>
      <c r="Z37" s="31">
        <f t="shared" si="9"/>
        <v>0</v>
      </c>
      <c r="AA37" s="32">
        <f t="shared" si="10"/>
        <v>0</v>
      </c>
      <c r="AB37" s="74">
        <v>110</v>
      </c>
      <c r="AC37" s="74">
        <v>0</v>
      </c>
      <c r="AD37" s="74">
        <v>0</v>
      </c>
      <c r="AE37" s="20"/>
      <c r="AF37" s="31">
        <v>0</v>
      </c>
      <c r="AG37" s="32">
        <f t="shared" si="11"/>
        <v>0</v>
      </c>
      <c r="AH37" s="31">
        <f t="shared" si="12"/>
        <v>0</v>
      </c>
      <c r="AI37" s="32">
        <f t="shared" si="13"/>
        <v>0</v>
      </c>
      <c r="AJ37" s="20"/>
      <c r="AK37" s="20"/>
      <c r="AL37" s="20">
        <v>0</v>
      </c>
    </row>
    <row r="38" spans="1:38" ht="12.75">
      <c r="A38" s="20">
        <v>12</v>
      </c>
      <c r="B38" s="20">
        <v>1</v>
      </c>
      <c r="C38" s="20" t="s">
        <v>37</v>
      </c>
      <c r="D38" s="20" t="s">
        <v>26</v>
      </c>
      <c r="E38" s="20">
        <v>56</v>
      </c>
      <c r="F38" s="20" t="s">
        <v>550</v>
      </c>
      <c r="G38" s="20" t="s">
        <v>49</v>
      </c>
      <c r="H38" s="20" t="s">
        <v>49</v>
      </c>
      <c r="I38" s="20" t="s">
        <v>20</v>
      </c>
      <c r="J38" s="46">
        <v>31479</v>
      </c>
      <c r="K38" s="20" t="s">
        <v>19</v>
      </c>
      <c r="L38" s="19">
        <v>53.72</v>
      </c>
      <c r="M38" s="32">
        <v>0.9462</v>
      </c>
      <c r="N38" s="29">
        <v>115</v>
      </c>
      <c r="O38" s="94">
        <v>125</v>
      </c>
      <c r="P38" s="93">
        <v>135</v>
      </c>
      <c r="Q38" s="20"/>
      <c r="R38" s="31">
        <v>135</v>
      </c>
      <c r="S38" s="32">
        <f t="shared" si="7"/>
        <v>127.73700000000001</v>
      </c>
      <c r="T38" s="29">
        <v>80</v>
      </c>
      <c r="U38" s="74">
        <v>90</v>
      </c>
      <c r="V38" s="74">
        <v>90</v>
      </c>
      <c r="W38" s="20"/>
      <c r="X38" s="31">
        <v>80</v>
      </c>
      <c r="Y38" s="32">
        <f t="shared" si="8"/>
        <v>75.696</v>
      </c>
      <c r="Z38" s="31">
        <f t="shared" si="9"/>
        <v>215</v>
      </c>
      <c r="AA38" s="32">
        <f t="shared" si="10"/>
        <v>203.43300000000002</v>
      </c>
      <c r="AB38" s="20">
        <v>100</v>
      </c>
      <c r="AC38" s="93">
        <v>105</v>
      </c>
      <c r="AD38" s="20">
        <v>110</v>
      </c>
      <c r="AE38" s="20"/>
      <c r="AF38" s="31">
        <v>110</v>
      </c>
      <c r="AG38" s="32">
        <f t="shared" si="11"/>
        <v>104.08200000000001</v>
      </c>
      <c r="AH38" s="31">
        <f t="shared" si="12"/>
        <v>325</v>
      </c>
      <c r="AI38" s="32">
        <f t="shared" si="13"/>
        <v>307.515</v>
      </c>
      <c r="AJ38" s="20"/>
      <c r="AK38" s="20"/>
      <c r="AL38" s="20">
        <v>12</v>
      </c>
    </row>
    <row r="39" spans="1:38" ht="12.75">
      <c r="A39" s="20">
        <v>12</v>
      </c>
      <c r="B39" s="20">
        <v>1</v>
      </c>
      <c r="C39" s="20" t="s">
        <v>37</v>
      </c>
      <c r="D39" s="20" t="s">
        <v>26</v>
      </c>
      <c r="E39" s="20">
        <v>56</v>
      </c>
      <c r="F39" s="20" t="s">
        <v>549</v>
      </c>
      <c r="G39" s="20" t="s">
        <v>185</v>
      </c>
      <c r="H39" s="20" t="s">
        <v>23</v>
      </c>
      <c r="I39" s="20" t="s">
        <v>20</v>
      </c>
      <c r="J39" s="46">
        <v>37331</v>
      </c>
      <c r="K39" s="20" t="s">
        <v>165</v>
      </c>
      <c r="L39" s="19">
        <v>54.4</v>
      </c>
      <c r="M39" s="32">
        <v>1.0546</v>
      </c>
      <c r="N39" s="29">
        <v>70</v>
      </c>
      <c r="O39" s="94">
        <v>80</v>
      </c>
      <c r="P39" s="93">
        <v>87.5</v>
      </c>
      <c r="Q39" s="20"/>
      <c r="R39" s="31">
        <v>87.5</v>
      </c>
      <c r="S39" s="32">
        <f t="shared" si="7"/>
        <v>92.2775</v>
      </c>
      <c r="T39" s="29">
        <v>35</v>
      </c>
      <c r="U39" s="93">
        <v>40</v>
      </c>
      <c r="V39" s="93">
        <v>42.5</v>
      </c>
      <c r="W39" s="20"/>
      <c r="X39" s="31">
        <v>42.5</v>
      </c>
      <c r="Y39" s="32">
        <f t="shared" si="8"/>
        <v>44.8205</v>
      </c>
      <c r="Z39" s="31">
        <f t="shared" si="9"/>
        <v>130</v>
      </c>
      <c r="AA39" s="32">
        <f t="shared" si="10"/>
        <v>137.09799999999998</v>
      </c>
      <c r="AB39" s="20">
        <v>65</v>
      </c>
      <c r="AC39" s="93">
        <v>75</v>
      </c>
      <c r="AD39" s="20">
        <v>80</v>
      </c>
      <c r="AE39" s="20"/>
      <c r="AF39" s="31">
        <v>80</v>
      </c>
      <c r="AG39" s="32">
        <f t="shared" si="11"/>
        <v>84.368</v>
      </c>
      <c r="AH39" s="31">
        <f t="shared" si="12"/>
        <v>210</v>
      </c>
      <c r="AI39" s="32">
        <f t="shared" si="13"/>
        <v>221.466</v>
      </c>
      <c r="AJ39" s="20"/>
      <c r="AK39" s="20" t="s">
        <v>207</v>
      </c>
      <c r="AL39" s="20">
        <v>12</v>
      </c>
    </row>
    <row r="40" spans="1:38" ht="12.75">
      <c r="A40" s="20">
        <v>12</v>
      </c>
      <c r="B40" s="20">
        <v>1</v>
      </c>
      <c r="C40" s="20" t="s">
        <v>37</v>
      </c>
      <c r="D40" s="20" t="s">
        <v>26</v>
      </c>
      <c r="E40" s="20">
        <v>60</v>
      </c>
      <c r="F40" s="20" t="s">
        <v>548</v>
      </c>
      <c r="G40" s="20" t="s">
        <v>134</v>
      </c>
      <c r="H40" s="20" t="s">
        <v>23</v>
      </c>
      <c r="I40" s="20" t="s">
        <v>20</v>
      </c>
      <c r="J40" s="46">
        <v>27234</v>
      </c>
      <c r="K40" s="20" t="s">
        <v>151</v>
      </c>
      <c r="L40" s="19">
        <v>59.9</v>
      </c>
      <c r="M40" s="32">
        <v>0.8895</v>
      </c>
      <c r="N40" s="29">
        <v>95</v>
      </c>
      <c r="O40" s="102">
        <v>102.5</v>
      </c>
      <c r="P40" s="102">
        <v>102.5</v>
      </c>
      <c r="Q40" s="20"/>
      <c r="R40" s="31">
        <v>95</v>
      </c>
      <c r="S40" s="32">
        <f t="shared" si="7"/>
        <v>84.5025</v>
      </c>
      <c r="T40" s="29">
        <v>97.5</v>
      </c>
      <c r="U40" s="93">
        <v>102.5</v>
      </c>
      <c r="V40" s="74">
        <v>110</v>
      </c>
      <c r="W40" s="20"/>
      <c r="X40" s="31">
        <v>102.5</v>
      </c>
      <c r="Y40" s="32">
        <f t="shared" si="8"/>
        <v>91.17375</v>
      </c>
      <c r="Z40" s="31">
        <f t="shared" si="9"/>
        <v>197.5</v>
      </c>
      <c r="AA40" s="32">
        <f t="shared" si="10"/>
        <v>175.67624999999998</v>
      </c>
      <c r="AB40" s="74">
        <v>95</v>
      </c>
      <c r="AC40" s="93">
        <v>100</v>
      </c>
      <c r="AD40" s="20" t="s">
        <v>547</v>
      </c>
      <c r="AE40" s="20"/>
      <c r="AF40" s="31">
        <v>107.5</v>
      </c>
      <c r="AG40" s="32">
        <f t="shared" si="11"/>
        <v>95.62124999999999</v>
      </c>
      <c r="AH40" s="31">
        <f t="shared" si="12"/>
        <v>305</v>
      </c>
      <c r="AI40" s="32">
        <f t="shared" si="13"/>
        <v>271.2975</v>
      </c>
      <c r="AJ40" s="20"/>
      <c r="AK40" s="20" t="s">
        <v>546</v>
      </c>
      <c r="AL40" s="20">
        <v>12</v>
      </c>
    </row>
    <row r="41" spans="1:38" ht="12.75">
      <c r="A41" s="20">
        <v>12</v>
      </c>
      <c r="B41" s="20">
        <v>1</v>
      </c>
      <c r="C41" s="20" t="s">
        <v>37</v>
      </c>
      <c r="D41" s="20" t="s">
        <v>26</v>
      </c>
      <c r="E41" s="20">
        <v>67.5</v>
      </c>
      <c r="F41" s="20" t="s">
        <v>545</v>
      </c>
      <c r="G41" s="20" t="s">
        <v>49</v>
      </c>
      <c r="H41" s="20" t="s">
        <v>49</v>
      </c>
      <c r="I41" s="20" t="s">
        <v>20</v>
      </c>
      <c r="J41" s="46">
        <v>25210</v>
      </c>
      <c r="K41" s="20" t="s">
        <v>52</v>
      </c>
      <c r="L41" s="19">
        <v>61.9</v>
      </c>
      <c r="M41" s="32">
        <v>0.9268</v>
      </c>
      <c r="N41" s="74">
        <v>110</v>
      </c>
      <c r="O41" s="102">
        <v>110</v>
      </c>
      <c r="P41" s="93">
        <v>110</v>
      </c>
      <c r="Q41" s="20"/>
      <c r="R41" s="31">
        <v>110</v>
      </c>
      <c r="S41" s="32">
        <f t="shared" si="7"/>
        <v>101.948</v>
      </c>
      <c r="T41" s="29">
        <v>72.5</v>
      </c>
      <c r="U41" s="93">
        <v>77.5</v>
      </c>
      <c r="V41" s="93">
        <v>82.5</v>
      </c>
      <c r="W41" s="20"/>
      <c r="X41" s="31">
        <v>82.5</v>
      </c>
      <c r="Y41" s="32">
        <f t="shared" si="8"/>
        <v>76.461</v>
      </c>
      <c r="Z41" s="31">
        <f t="shared" si="9"/>
        <v>192.5</v>
      </c>
      <c r="AA41" s="32">
        <f t="shared" si="10"/>
        <v>178.409</v>
      </c>
      <c r="AB41" s="20">
        <v>110</v>
      </c>
      <c r="AC41" s="93">
        <v>120</v>
      </c>
      <c r="AD41" s="20">
        <v>125</v>
      </c>
      <c r="AE41" s="20"/>
      <c r="AF41" s="31">
        <v>125</v>
      </c>
      <c r="AG41" s="32">
        <f t="shared" si="11"/>
        <v>115.85</v>
      </c>
      <c r="AH41" s="31">
        <f t="shared" si="12"/>
        <v>317.5</v>
      </c>
      <c r="AI41" s="32">
        <f t="shared" si="13"/>
        <v>294.259</v>
      </c>
      <c r="AJ41" s="20"/>
      <c r="AK41" s="20" t="s">
        <v>84</v>
      </c>
      <c r="AL41" s="20">
        <v>12</v>
      </c>
    </row>
    <row r="42" spans="1:38" ht="12.75">
      <c r="A42" s="20">
        <v>12</v>
      </c>
      <c r="B42" s="20">
        <v>1</v>
      </c>
      <c r="C42" s="20" t="s">
        <v>37</v>
      </c>
      <c r="D42" s="20" t="s">
        <v>26</v>
      </c>
      <c r="E42" s="20">
        <v>67.5</v>
      </c>
      <c r="F42" s="20" t="s">
        <v>545</v>
      </c>
      <c r="G42" s="20" t="s">
        <v>49</v>
      </c>
      <c r="H42" s="20" t="s">
        <v>49</v>
      </c>
      <c r="I42" s="20" t="s">
        <v>20</v>
      </c>
      <c r="J42" s="46">
        <v>25210</v>
      </c>
      <c r="K42" s="20" t="s">
        <v>19</v>
      </c>
      <c r="L42" s="19">
        <v>61.9</v>
      </c>
      <c r="M42" s="32">
        <v>0.9268</v>
      </c>
      <c r="N42" s="74">
        <v>110</v>
      </c>
      <c r="O42" s="102">
        <v>110</v>
      </c>
      <c r="P42" s="93">
        <v>110</v>
      </c>
      <c r="Q42" s="20"/>
      <c r="R42" s="31">
        <v>110</v>
      </c>
      <c r="S42" s="32">
        <f t="shared" si="7"/>
        <v>101.948</v>
      </c>
      <c r="T42" s="29">
        <v>72.5</v>
      </c>
      <c r="U42" s="93">
        <v>77.5</v>
      </c>
      <c r="V42" s="93">
        <v>82.5</v>
      </c>
      <c r="W42" s="20"/>
      <c r="X42" s="31">
        <v>82.5</v>
      </c>
      <c r="Y42" s="32">
        <f t="shared" si="8"/>
        <v>76.461</v>
      </c>
      <c r="Z42" s="31">
        <f t="shared" si="9"/>
        <v>192.5</v>
      </c>
      <c r="AA42" s="32">
        <f t="shared" si="10"/>
        <v>178.409</v>
      </c>
      <c r="AB42" s="20">
        <v>110</v>
      </c>
      <c r="AC42" s="93">
        <v>120</v>
      </c>
      <c r="AD42" s="20">
        <v>125</v>
      </c>
      <c r="AE42" s="20"/>
      <c r="AF42" s="31">
        <v>125</v>
      </c>
      <c r="AG42" s="32">
        <f t="shared" si="11"/>
        <v>115.85</v>
      </c>
      <c r="AH42" s="31">
        <f t="shared" si="12"/>
        <v>317.5</v>
      </c>
      <c r="AI42" s="32">
        <f t="shared" si="13"/>
        <v>294.259</v>
      </c>
      <c r="AJ42" s="20"/>
      <c r="AK42" s="20" t="s">
        <v>84</v>
      </c>
      <c r="AL42" s="20">
        <v>12</v>
      </c>
    </row>
    <row r="43" spans="1:38" ht="12.75">
      <c r="A43" s="20">
        <v>12</v>
      </c>
      <c r="B43" s="20">
        <v>1</v>
      </c>
      <c r="C43" s="20" t="s">
        <v>37</v>
      </c>
      <c r="D43" s="20" t="s">
        <v>26</v>
      </c>
      <c r="E43" s="20">
        <v>75</v>
      </c>
      <c r="F43" s="20" t="s">
        <v>542</v>
      </c>
      <c r="G43" s="20" t="s">
        <v>49</v>
      </c>
      <c r="H43" s="20" t="s">
        <v>49</v>
      </c>
      <c r="I43" s="20" t="s">
        <v>20</v>
      </c>
      <c r="J43" s="46">
        <v>28760</v>
      </c>
      <c r="K43" s="20" t="s">
        <v>151</v>
      </c>
      <c r="L43" s="19">
        <v>74.5</v>
      </c>
      <c r="M43" s="32">
        <v>0.7258</v>
      </c>
      <c r="N43" s="29">
        <v>120</v>
      </c>
      <c r="O43" s="94">
        <v>120</v>
      </c>
      <c r="P43" s="93">
        <v>130</v>
      </c>
      <c r="Q43" s="20"/>
      <c r="R43" s="31">
        <v>130</v>
      </c>
      <c r="S43" s="32">
        <f t="shared" si="7"/>
        <v>94.354</v>
      </c>
      <c r="T43" s="74">
        <v>120</v>
      </c>
      <c r="U43" s="74">
        <v>120</v>
      </c>
      <c r="V43" s="93">
        <v>120</v>
      </c>
      <c r="W43" s="20"/>
      <c r="X43" s="31">
        <v>120</v>
      </c>
      <c r="Y43" s="32">
        <f t="shared" si="8"/>
        <v>87.096</v>
      </c>
      <c r="Z43" s="31">
        <f t="shared" si="9"/>
        <v>250</v>
      </c>
      <c r="AA43" s="32">
        <f t="shared" si="10"/>
        <v>181.45</v>
      </c>
      <c r="AB43" s="20">
        <v>120</v>
      </c>
      <c r="AC43" s="93">
        <v>140</v>
      </c>
      <c r="AD43" s="20">
        <v>150</v>
      </c>
      <c r="AE43" s="20"/>
      <c r="AF43" s="31">
        <v>150</v>
      </c>
      <c r="AG43" s="32">
        <f t="shared" si="11"/>
        <v>108.87</v>
      </c>
      <c r="AH43" s="31">
        <f t="shared" si="12"/>
        <v>400</v>
      </c>
      <c r="AI43" s="32">
        <f t="shared" si="13"/>
        <v>290.32</v>
      </c>
      <c r="AJ43" s="20"/>
      <c r="AK43" s="20"/>
      <c r="AL43" s="20">
        <v>12</v>
      </c>
    </row>
    <row r="44" spans="1:38" ht="12.75">
      <c r="A44" s="20">
        <v>12</v>
      </c>
      <c r="B44" s="20">
        <v>1</v>
      </c>
      <c r="C44" s="45" t="s">
        <v>37</v>
      </c>
      <c r="D44" s="45" t="s">
        <v>26</v>
      </c>
      <c r="E44" s="45">
        <v>75</v>
      </c>
      <c r="F44" s="20" t="s">
        <v>544</v>
      </c>
      <c r="G44" s="45" t="s">
        <v>185</v>
      </c>
      <c r="H44" s="45" t="s">
        <v>23</v>
      </c>
      <c r="I44" s="45" t="s">
        <v>20</v>
      </c>
      <c r="J44" s="97">
        <v>24075</v>
      </c>
      <c r="K44" s="45" t="s">
        <v>123</v>
      </c>
      <c r="L44" s="96">
        <v>70.8</v>
      </c>
      <c r="M44" s="101">
        <v>0.9633</v>
      </c>
      <c r="N44" s="100">
        <v>60</v>
      </c>
      <c r="O44" s="74">
        <v>65</v>
      </c>
      <c r="P44" s="99">
        <v>65</v>
      </c>
      <c r="Q44" s="45"/>
      <c r="R44" s="98">
        <v>65</v>
      </c>
      <c r="S44" s="32">
        <f t="shared" si="7"/>
        <v>62.6145</v>
      </c>
      <c r="T44" s="100">
        <v>40</v>
      </c>
      <c r="U44" s="99">
        <v>45</v>
      </c>
      <c r="V44" s="74">
        <v>50</v>
      </c>
      <c r="W44" s="45"/>
      <c r="X44" s="98">
        <v>45</v>
      </c>
      <c r="Y44" s="32">
        <f t="shared" si="8"/>
        <v>43.3485</v>
      </c>
      <c r="Z44" s="31">
        <f t="shared" si="9"/>
        <v>110</v>
      </c>
      <c r="AA44" s="32">
        <f t="shared" si="10"/>
        <v>105.96300000000001</v>
      </c>
      <c r="AB44" s="45">
        <v>75</v>
      </c>
      <c r="AC44" s="99">
        <v>85</v>
      </c>
      <c r="AD44" s="45">
        <v>95</v>
      </c>
      <c r="AE44" s="45"/>
      <c r="AF44" s="98">
        <v>95</v>
      </c>
      <c r="AG44" s="32">
        <f t="shared" si="11"/>
        <v>91.51350000000001</v>
      </c>
      <c r="AH44" s="31">
        <f t="shared" si="12"/>
        <v>205</v>
      </c>
      <c r="AI44" s="32">
        <f t="shared" si="13"/>
        <v>197.47650000000002</v>
      </c>
      <c r="AJ44" s="45"/>
      <c r="AK44" s="45" t="s">
        <v>543</v>
      </c>
      <c r="AL44" s="20">
        <v>12</v>
      </c>
    </row>
    <row r="45" spans="1:38" ht="12.75">
      <c r="A45" s="20">
        <v>12</v>
      </c>
      <c r="B45" s="20">
        <v>1</v>
      </c>
      <c r="C45" s="20" t="s">
        <v>37</v>
      </c>
      <c r="D45" s="20" t="s">
        <v>26</v>
      </c>
      <c r="E45" s="20">
        <v>75</v>
      </c>
      <c r="F45" s="20" t="s">
        <v>542</v>
      </c>
      <c r="G45" s="20" t="s">
        <v>49</v>
      </c>
      <c r="H45" s="20" t="s">
        <v>49</v>
      </c>
      <c r="I45" s="20" t="s">
        <v>20</v>
      </c>
      <c r="J45" s="46">
        <v>28760</v>
      </c>
      <c r="K45" s="20" t="s">
        <v>19</v>
      </c>
      <c r="L45" s="19">
        <v>74.5</v>
      </c>
      <c r="M45" s="32">
        <v>0.7258</v>
      </c>
      <c r="N45" s="29">
        <v>120</v>
      </c>
      <c r="O45" s="94">
        <v>120</v>
      </c>
      <c r="P45" s="93">
        <v>130</v>
      </c>
      <c r="Q45" s="20"/>
      <c r="R45" s="31">
        <v>130</v>
      </c>
      <c r="S45" s="32">
        <f t="shared" si="7"/>
        <v>94.354</v>
      </c>
      <c r="T45" s="74">
        <v>120</v>
      </c>
      <c r="U45" s="74">
        <v>120</v>
      </c>
      <c r="V45" s="93">
        <v>120</v>
      </c>
      <c r="W45" s="20"/>
      <c r="X45" s="31">
        <v>120</v>
      </c>
      <c r="Y45" s="32">
        <f t="shared" si="8"/>
        <v>87.096</v>
      </c>
      <c r="Z45" s="31">
        <f t="shared" si="9"/>
        <v>250</v>
      </c>
      <c r="AA45" s="32">
        <f t="shared" si="10"/>
        <v>181.45</v>
      </c>
      <c r="AB45" s="20">
        <v>120</v>
      </c>
      <c r="AC45" s="93">
        <v>140</v>
      </c>
      <c r="AD45" s="20">
        <v>150</v>
      </c>
      <c r="AE45" s="20"/>
      <c r="AF45" s="31">
        <v>150</v>
      </c>
      <c r="AG45" s="32">
        <f t="shared" si="11"/>
        <v>108.87</v>
      </c>
      <c r="AH45" s="31">
        <f t="shared" si="12"/>
        <v>400</v>
      </c>
      <c r="AI45" s="32">
        <f t="shared" si="13"/>
        <v>290.32</v>
      </c>
      <c r="AJ45" s="20"/>
      <c r="AK45" s="20"/>
      <c r="AL45" s="20">
        <v>12</v>
      </c>
    </row>
    <row r="46" spans="1:38" ht="12.75">
      <c r="A46" s="20"/>
      <c r="B46" s="20"/>
      <c r="C46" s="20"/>
      <c r="D46" s="20"/>
      <c r="E46" s="20"/>
      <c r="F46" s="31" t="s">
        <v>383</v>
      </c>
      <c r="G46" s="31" t="s">
        <v>535</v>
      </c>
      <c r="H46" s="20"/>
      <c r="I46" s="20"/>
      <c r="J46" s="19"/>
      <c r="K46" s="32"/>
      <c r="L46" s="20"/>
      <c r="M46" s="29"/>
      <c r="N46" s="29"/>
      <c r="O46" s="20"/>
      <c r="P46" s="31"/>
      <c r="Q46" s="42"/>
      <c r="R46" s="20"/>
      <c r="S46" s="20"/>
      <c r="T46" s="20"/>
      <c r="U46" s="20"/>
      <c r="V46" s="31"/>
      <c r="W46" s="42"/>
      <c r="X46" s="31"/>
      <c r="Y46" s="32"/>
      <c r="Z46" s="20"/>
      <c r="AA46" s="29"/>
      <c r="AB46" s="20"/>
      <c r="AC46" s="20"/>
      <c r="AD46" s="31"/>
      <c r="AE46" s="42"/>
      <c r="AF46" s="31"/>
      <c r="AG46" s="32"/>
      <c r="AH46" s="20"/>
      <c r="AI46" s="20"/>
      <c r="AJ46" s="20"/>
      <c r="AK46" s="20"/>
      <c r="AL46" s="20"/>
    </row>
    <row r="47" spans="1:38" ht="12.75">
      <c r="A47" s="20"/>
      <c r="B47" s="20"/>
      <c r="C47" s="20"/>
      <c r="D47" s="20"/>
      <c r="E47" s="20"/>
      <c r="F47" s="31" t="s">
        <v>126</v>
      </c>
      <c r="G47" s="31" t="s">
        <v>130</v>
      </c>
      <c r="H47" s="20"/>
      <c r="I47" s="20"/>
      <c r="J47" s="19"/>
      <c r="K47" s="32"/>
      <c r="L47" s="20"/>
      <c r="M47" s="29"/>
      <c r="N47" s="29"/>
      <c r="O47" s="20"/>
      <c r="P47" s="31"/>
      <c r="Q47" s="42"/>
      <c r="R47" s="20"/>
      <c r="S47" s="20"/>
      <c r="T47" s="20"/>
      <c r="U47" s="20"/>
      <c r="V47" s="31"/>
      <c r="W47" s="42"/>
      <c r="X47" s="31"/>
      <c r="Y47" s="32"/>
      <c r="Z47" s="20"/>
      <c r="AA47" s="29"/>
      <c r="AB47" s="20"/>
      <c r="AC47" s="20"/>
      <c r="AD47" s="31"/>
      <c r="AE47" s="42"/>
      <c r="AF47" s="31"/>
      <c r="AG47" s="32"/>
      <c r="AH47" s="20"/>
      <c r="AI47" s="20"/>
      <c r="AJ47" s="20"/>
      <c r="AK47" s="20"/>
      <c r="AL47" s="20"/>
    </row>
    <row r="48" spans="1:38" ht="12.75">
      <c r="A48" s="20">
        <v>12</v>
      </c>
      <c r="B48" s="20">
        <v>1</v>
      </c>
      <c r="C48" s="20" t="s">
        <v>37</v>
      </c>
      <c r="D48" s="20" t="s">
        <v>26</v>
      </c>
      <c r="E48" s="20">
        <v>67.5</v>
      </c>
      <c r="F48" s="20" t="s">
        <v>534</v>
      </c>
      <c r="G48" s="20" t="s">
        <v>418</v>
      </c>
      <c r="H48" s="20" t="s">
        <v>418</v>
      </c>
      <c r="I48" s="20" t="s">
        <v>20</v>
      </c>
      <c r="J48" s="46">
        <v>18481</v>
      </c>
      <c r="K48" s="20" t="s">
        <v>171</v>
      </c>
      <c r="L48" s="19">
        <v>67.2</v>
      </c>
      <c r="M48" s="32">
        <v>1.4793</v>
      </c>
      <c r="N48" s="29">
        <v>100</v>
      </c>
      <c r="O48" s="94">
        <v>110</v>
      </c>
      <c r="P48" s="93">
        <v>0</v>
      </c>
      <c r="Q48" s="20"/>
      <c r="R48" s="31">
        <v>110</v>
      </c>
      <c r="S48" s="32">
        <f aca="true" t="shared" si="14" ref="S48:S56">R48*M48</f>
        <v>162.723</v>
      </c>
      <c r="T48" s="29"/>
      <c r="U48" s="93"/>
      <c r="V48" s="93"/>
      <c r="W48" s="20"/>
      <c r="X48" s="31"/>
      <c r="Y48" s="32">
        <f aca="true" t="shared" si="15" ref="Y48:Y56">X48*M48</f>
        <v>0</v>
      </c>
      <c r="Z48" s="31">
        <f aca="true" t="shared" si="16" ref="Z48:Z56">X48+R48</f>
        <v>110</v>
      </c>
      <c r="AA48" s="32">
        <f aca="true" t="shared" si="17" ref="AA48:AA56">Z48*M48</f>
        <v>162.723</v>
      </c>
      <c r="AB48" s="20"/>
      <c r="AC48" s="93"/>
      <c r="AD48" s="20"/>
      <c r="AE48" s="20"/>
      <c r="AF48" s="31"/>
      <c r="AG48" s="32">
        <f aca="true" t="shared" si="18" ref="AG48:AG56">AF48*M48</f>
        <v>0</v>
      </c>
      <c r="AH48" s="31">
        <f aca="true" t="shared" si="19" ref="AH48:AH56">AF48+Z48</f>
        <v>110</v>
      </c>
      <c r="AI48" s="32">
        <f aca="true" t="shared" si="20" ref="AI48:AI56">AH48*M48</f>
        <v>162.723</v>
      </c>
      <c r="AJ48" s="20"/>
      <c r="AK48" s="20"/>
      <c r="AL48" s="20">
        <v>12</v>
      </c>
    </row>
    <row r="49" spans="1:38" ht="12.75">
      <c r="A49" s="20">
        <v>12</v>
      </c>
      <c r="B49" s="20">
        <v>1</v>
      </c>
      <c r="C49" s="20" t="s">
        <v>37</v>
      </c>
      <c r="D49" s="20" t="s">
        <v>26</v>
      </c>
      <c r="E49" s="20">
        <v>75</v>
      </c>
      <c r="F49" s="20" t="s">
        <v>473</v>
      </c>
      <c r="G49" s="20" t="s">
        <v>33</v>
      </c>
      <c r="H49" s="20" t="s">
        <v>33</v>
      </c>
      <c r="I49" s="20" t="s">
        <v>33</v>
      </c>
      <c r="J49" s="46">
        <v>34587</v>
      </c>
      <c r="K49" s="20" t="s">
        <v>19</v>
      </c>
      <c r="L49" s="19">
        <v>74.55</v>
      </c>
      <c r="M49" s="32">
        <v>0.6673</v>
      </c>
      <c r="N49" s="29">
        <v>130</v>
      </c>
      <c r="O49" s="94">
        <v>140</v>
      </c>
      <c r="P49" s="93">
        <v>150</v>
      </c>
      <c r="Q49" s="20"/>
      <c r="R49" s="31">
        <v>150</v>
      </c>
      <c r="S49" s="32">
        <f t="shared" si="14"/>
        <v>100.095</v>
      </c>
      <c r="T49" s="29"/>
      <c r="U49" s="93"/>
      <c r="V49" s="93"/>
      <c r="W49" s="20"/>
      <c r="X49" s="31"/>
      <c r="Y49" s="32">
        <f t="shared" si="15"/>
        <v>0</v>
      </c>
      <c r="Z49" s="31">
        <f t="shared" si="16"/>
        <v>150</v>
      </c>
      <c r="AA49" s="32">
        <f t="shared" si="17"/>
        <v>100.095</v>
      </c>
      <c r="AB49" s="20"/>
      <c r="AC49" s="93"/>
      <c r="AD49" s="20"/>
      <c r="AE49" s="20"/>
      <c r="AF49" s="31"/>
      <c r="AG49" s="32">
        <f t="shared" si="18"/>
        <v>0</v>
      </c>
      <c r="AH49" s="31">
        <f t="shared" si="19"/>
        <v>150</v>
      </c>
      <c r="AI49" s="32">
        <f t="shared" si="20"/>
        <v>100.095</v>
      </c>
      <c r="AJ49" s="20"/>
      <c r="AK49" s="20" t="s">
        <v>474</v>
      </c>
      <c r="AL49" s="20">
        <v>12</v>
      </c>
    </row>
    <row r="50" spans="1:38" ht="12.75">
      <c r="A50" s="20">
        <v>12</v>
      </c>
      <c r="B50" s="20">
        <v>1</v>
      </c>
      <c r="C50" s="20" t="s">
        <v>37</v>
      </c>
      <c r="D50" s="20" t="s">
        <v>26</v>
      </c>
      <c r="E50" s="20">
        <v>90</v>
      </c>
      <c r="F50" s="20" t="s">
        <v>531</v>
      </c>
      <c r="G50" s="20" t="s">
        <v>49</v>
      </c>
      <c r="H50" s="20" t="s">
        <v>49</v>
      </c>
      <c r="I50" s="20" t="s">
        <v>20</v>
      </c>
      <c r="J50" s="46">
        <v>21376</v>
      </c>
      <c r="K50" s="20" t="s">
        <v>53</v>
      </c>
      <c r="L50" s="19">
        <v>88.2</v>
      </c>
      <c r="M50" s="32">
        <v>0.9748</v>
      </c>
      <c r="N50" s="74">
        <v>210</v>
      </c>
      <c r="O50" s="94">
        <v>210</v>
      </c>
      <c r="P50" s="95">
        <v>230</v>
      </c>
      <c r="Q50" s="20"/>
      <c r="R50" s="31">
        <v>210</v>
      </c>
      <c r="S50" s="32">
        <f t="shared" si="14"/>
        <v>204.708</v>
      </c>
      <c r="T50" s="29"/>
      <c r="U50" s="74"/>
      <c r="V50" s="74"/>
      <c r="W50" s="20"/>
      <c r="X50" s="31"/>
      <c r="Y50" s="32">
        <f t="shared" si="15"/>
        <v>0</v>
      </c>
      <c r="Z50" s="31">
        <f t="shared" si="16"/>
        <v>210</v>
      </c>
      <c r="AA50" s="32">
        <f t="shared" si="17"/>
        <v>204.708</v>
      </c>
      <c r="AB50" s="20"/>
      <c r="AC50" s="93"/>
      <c r="AD50" s="20"/>
      <c r="AE50" s="20"/>
      <c r="AF50" s="31"/>
      <c r="AG50" s="32">
        <f t="shared" si="18"/>
        <v>0</v>
      </c>
      <c r="AH50" s="31">
        <f t="shared" si="19"/>
        <v>210</v>
      </c>
      <c r="AI50" s="32">
        <f t="shared" si="20"/>
        <v>204.708</v>
      </c>
      <c r="AJ50" s="20"/>
      <c r="AK50" s="20"/>
      <c r="AL50" s="20">
        <v>12</v>
      </c>
    </row>
    <row r="51" spans="1:38" ht="12.75">
      <c r="A51" s="20">
        <v>12</v>
      </c>
      <c r="B51" s="20">
        <v>1</v>
      </c>
      <c r="C51" s="20" t="s">
        <v>37</v>
      </c>
      <c r="D51" s="20" t="s">
        <v>26</v>
      </c>
      <c r="E51" s="20">
        <v>90</v>
      </c>
      <c r="F51" s="20" t="s">
        <v>528</v>
      </c>
      <c r="G51" s="20" t="s">
        <v>64</v>
      </c>
      <c r="H51" s="20" t="s">
        <v>64</v>
      </c>
      <c r="I51" s="20" t="s">
        <v>64</v>
      </c>
      <c r="J51" s="46">
        <v>29948</v>
      </c>
      <c r="K51" s="20" t="s">
        <v>19</v>
      </c>
      <c r="L51" s="19">
        <v>90</v>
      </c>
      <c r="M51" s="32">
        <v>0.5853</v>
      </c>
      <c r="N51" s="74">
        <v>190</v>
      </c>
      <c r="O51" s="94">
        <v>190</v>
      </c>
      <c r="P51" s="93">
        <v>200</v>
      </c>
      <c r="Q51" s="20"/>
      <c r="R51" s="31">
        <v>200</v>
      </c>
      <c r="S51" s="32">
        <f t="shared" si="14"/>
        <v>117.06</v>
      </c>
      <c r="T51" s="29"/>
      <c r="U51" s="93"/>
      <c r="V51" s="93"/>
      <c r="W51" s="20"/>
      <c r="X51" s="31"/>
      <c r="Y51" s="32">
        <f t="shared" si="15"/>
        <v>0</v>
      </c>
      <c r="Z51" s="31">
        <f t="shared" si="16"/>
        <v>200</v>
      </c>
      <c r="AA51" s="32">
        <f t="shared" si="17"/>
        <v>117.06</v>
      </c>
      <c r="AB51" s="20"/>
      <c r="AC51" s="93"/>
      <c r="AD51" s="20"/>
      <c r="AE51" s="20"/>
      <c r="AF51" s="31"/>
      <c r="AG51" s="32">
        <f t="shared" si="18"/>
        <v>0</v>
      </c>
      <c r="AH51" s="31">
        <f t="shared" si="19"/>
        <v>200</v>
      </c>
      <c r="AI51" s="32">
        <f t="shared" si="20"/>
        <v>117.06</v>
      </c>
      <c r="AJ51" s="20"/>
      <c r="AK51" s="20"/>
      <c r="AL51" s="20">
        <v>12</v>
      </c>
    </row>
    <row r="52" spans="1:38" ht="15" customHeight="1">
      <c r="A52" s="20">
        <v>12</v>
      </c>
      <c r="B52" s="20">
        <v>1</v>
      </c>
      <c r="C52" s="20" t="s">
        <v>37</v>
      </c>
      <c r="D52" s="20" t="s">
        <v>26</v>
      </c>
      <c r="E52" s="20">
        <v>100</v>
      </c>
      <c r="F52" s="20" t="s">
        <v>513</v>
      </c>
      <c r="G52" s="20" t="s">
        <v>179</v>
      </c>
      <c r="H52" s="20" t="s">
        <v>179</v>
      </c>
      <c r="I52" s="20" t="s">
        <v>20</v>
      </c>
      <c r="J52" s="46">
        <v>26381</v>
      </c>
      <c r="K52" s="20" t="s">
        <v>52</v>
      </c>
      <c r="L52" s="20">
        <v>96.4</v>
      </c>
      <c r="M52" s="32">
        <v>0.6025</v>
      </c>
      <c r="N52" s="29">
        <v>190</v>
      </c>
      <c r="O52" s="20">
        <v>215</v>
      </c>
      <c r="P52" s="31">
        <v>0</v>
      </c>
      <c r="Q52" s="42"/>
      <c r="R52" s="20">
        <v>215</v>
      </c>
      <c r="S52" s="32">
        <f t="shared" si="14"/>
        <v>129.5375</v>
      </c>
      <c r="T52" s="20"/>
      <c r="U52" s="20"/>
      <c r="V52" s="31"/>
      <c r="W52" s="42"/>
      <c r="X52" s="31"/>
      <c r="Y52" s="32">
        <f t="shared" si="15"/>
        <v>0</v>
      </c>
      <c r="Z52" s="31">
        <f t="shared" si="16"/>
        <v>215</v>
      </c>
      <c r="AA52" s="32">
        <f t="shared" si="17"/>
        <v>129.5375</v>
      </c>
      <c r="AB52" s="20"/>
      <c r="AC52" s="20"/>
      <c r="AD52" s="74"/>
      <c r="AE52" s="42"/>
      <c r="AF52" s="31"/>
      <c r="AG52" s="32">
        <f t="shared" si="18"/>
        <v>0</v>
      </c>
      <c r="AH52" s="31">
        <f t="shared" si="19"/>
        <v>215</v>
      </c>
      <c r="AI52" s="32">
        <f t="shared" si="20"/>
        <v>129.5375</v>
      </c>
      <c r="AJ52" s="20"/>
      <c r="AK52" s="20" t="s">
        <v>40</v>
      </c>
      <c r="AL52" s="20">
        <v>12</v>
      </c>
    </row>
    <row r="53" spans="1:38" ht="12.75">
      <c r="A53" s="20">
        <v>12</v>
      </c>
      <c r="B53" s="20">
        <v>1</v>
      </c>
      <c r="C53" s="20" t="s">
        <v>37</v>
      </c>
      <c r="D53" s="20" t="s">
        <v>26</v>
      </c>
      <c r="E53" s="20">
        <v>100</v>
      </c>
      <c r="F53" s="20" t="s">
        <v>513</v>
      </c>
      <c r="G53" s="20" t="s">
        <v>179</v>
      </c>
      <c r="H53" s="20" t="s">
        <v>179</v>
      </c>
      <c r="I53" s="20" t="s">
        <v>20</v>
      </c>
      <c r="J53" s="46">
        <v>26381</v>
      </c>
      <c r="K53" s="20" t="s">
        <v>19</v>
      </c>
      <c r="L53" s="20">
        <v>96.4</v>
      </c>
      <c r="M53" s="32">
        <v>0.6025</v>
      </c>
      <c r="N53" s="29">
        <v>190</v>
      </c>
      <c r="O53" s="20">
        <v>215</v>
      </c>
      <c r="P53" s="31">
        <v>0</v>
      </c>
      <c r="Q53" s="42"/>
      <c r="R53" s="20">
        <v>215</v>
      </c>
      <c r="S53" s="32">
        <f t="shared" si="14"/>
        <v>129.5375</v>
      </c>
      <c r="T53" s="20"/>
      <c r="U53" s="20"/>
      <c r="V53" s="31"/>
      <c r="W53" s="42"/>
      <c r="X53" s="31"/>
      <c r="Y53" s="32">
        <f t="shared" si="15"/>
        <v>0</v>
      </c>
      <c r="Z53" s="31">
        <f t="shared" si="16"/>
        <v>215</v>
      </c>
      <c r="AA53" s="32">
        <f t="shared" si="17"/>
        <v>129.5375</v>
      </c>
      <c r="AB53" s="20"/>
      <c r="AC53" s="20"/>
      <c r="AD53" s="74"/>
      <c r="AE53" s="42"/>
      <c r="AF53" s="31"/>
      <c r="AG53" s="32">
        <f t="shared" si="18"/>
        <v>0</v>
      </c>
      <c r="AH53" s="31">
        <f t="shared" si="19"/>
        <v>215</v>
      </c>
      <c r="AI53" s="32">
        <f t="shared" si="20"/>
        <v>129.5375</v>
      </c>
      <c r="AJ53" s="20"/>
      <c r="AK53" s="20" t="s">
        <v>40</v>
      </c>
      <c r="AL53" s="20">
        <v>12</v>
      </c>
    </row>
    <row r="54" spans="1:38" ht="12.75">
      <c r="A54" s="20">
        <v>5</v>
      </c>
      <c r="B54" s="20">
        <v>2</v>
      </c>
      <c r="C54" s="20" t="s">
        <v>37</v>
      </c>
      <c r="D54" s="20" t="s">
        <v>26</v>
      </c>
      <c r="E54" s="20">
        <v>100</v>
      </c>
      <c r="F54" s="20" t="s">
        <v>538</v>
      </c>
      <c r="G54" s="20" t="s">
        <v>64</v>
      </c>
      <c r="H54" s="20" t="s">
        <v>64</v>
      </c>
      <c r="I54" s="20" t="s">
        <v>64</v>
      </c>
      <c r="J54" s="46">
        <v>33940</v>
      </c>
      <c r="K54" s="20" t="s">
        <v>19</v>
      </c>
      <c r="L54" s="19">
        <v>90.8</v>
      </c>
      <c r="M54" s="32">
        <v>0.5823</v>
      </c>
      <c r="N54" s="29">
        <v>180</v>
      </c>
      <c r="O54" s="94">
        <v>190</v>
      </c>
      <c r="P54" s="93">
        <v>195</v>
      </c>
      <c r="Q54" s="20"/>
      <c r="R54" s="31">
        <v>195</v>
      </c>
      <c r="S54" s="32">
        <f t="shared" si="14"/>
        <v>113.5485</v>
      </c>
      <c r="T54" s="29"/>
      <c r="U54" s="93"/>
      <c r="V54" s="93"/>
      <c r="W54" s="20"/>
      <c r="X54" s="31"/>
      <c r="Y54" s="32">
        <f t="shared" si="15"/>
        <v>0</v>
      </c>
      <c r="Z54" s="31">
        <f t="shared" si="16"/>
        <v>195</v>
      </c>
      <c r="AA54" s="32">
        <f t="shared" si="17"/>
        <v>113.5485</v>
      </c>
      <c r="AB54" s="20"/>
      <c r="AC54" s="74"/>
      <c r="AD54" s="20"/>
      <c r="AE54" s="20"/>
      <c r="AF54" s="31"/>
      <c r="AG54" s="32">
        <f t="shared" si="18"/>
        <v>0</v>
      </c>
      <c r="AH54" s="31">
        <f t="shared" si="19"/>
        <v>195</v>
      </c>
      <c r="AI54" s="32">
        <f t="shared" si="20"/>
        <v>113.5485</v>
      </c>
      <c r="AJ54" s="20"/>
      <c r="AK54" s="20"/>
      <c r="AL54" s="20">
        <v>5</v>
      </c>
    </row>
    <row r="55" spans="1:38" ht="12.75">
      <c r="A55" s="20">
        <v>12</v>
      </c>
      <c r="B55" s="20">
        <v>1</v>
      </c>
      <c r="C55" s="20" t="s">
        <v>37</v>
      </c>
      <c r="D55" s="20" t="s">
        <v>26</v>
      </c>
      <c r="E55" s="20">
        <v>100</v>
      </c>
      <c r="F55" s="20" t="s">
        <v>1141</v>
      </c>
      <c r="G55" s="20" t="s">
        <v>418</v>
      </c>
      <c r="H55" s="20" t="s">
        <v>418</v>
      </c>
      <c r="I55" s="20" t="s">
        <v>20</v>
      </c>
      <c r="J55" s="46">
        <v>28020</v>
      </c>
      <c r="K55" s="20" t="s">
        <v>151</v>
      </c>
      <c r="L55" s="19">
        <v>98</v>
      </c>
      <c r="M55" s="32">
        <v>0.5641</v>
      </c>
      <c r="N55" s="29">
        <v>170</v>
      </c>
      <c r="O55" s="94">
        <v>180</v>
      </c>
      <c r="P55" s="93">
        <v>190</v>
      </c>
      <c r="Q55" s="20"/>
      <c r="R55" s="31">
        <v>190</v>
      </c>
      <c r="S55" s="32">
        <f t="shared" si="14"/>
        <v>107.179</v>
      </c>
      <c r="T55" s="29"/>
      <c r="U55" s="93"/>
      <c r="V55" s="93"/>
      <c r="W55" s="20"/>
      <c r="X55" s="31"/>
      <c r="Y55" s="32">
        <f t="shared" si="15"/>
        <v>0</v>
      </c>
      <c r="Z55" s="31">
        <f t="shared" si="16"/>
        <v>190</v>
      </c>
      <c r="AA55" s="32">
        <f t="shared" si="17"/>
        <v>107.179</v>
      </c>
      <c r="AB55" s="20"/>
      <c r="AC55" s="74"/>
      <c r="AD55" s="20"/>
      <c r="AE55" s="20"/>
      <c r="AF55" s="31"/>
      <c r="AG55" s="32">
        <f t="shared" si="18"/>
        <v>0</v>
      </c>
      <c r="AH55" s="31">
        <f t="shared" si="19"/>
        <v>190</v>
      </c>
      <c r="AI55" s="32">
        <f t="shared" si="20"/>
        <v>107.179</v>
      </c>
      <c r="AJ55" s="20"/>
      <c r="AK55" s="20"/>
      <c r="AL55" s="20">
        <v>12</v>
      </c>
    </row>
    <row r="56" spans="1:38" ht="12.75">
      <c r="A56" s="20">
        <v>12</v>
      </c>
      <c r="B56" s="20">
        <v>1</v>
      </c>
      <c r="C56" s="20" t="s">
        <v>37</v>
      </c>
      <c r="D56" s="20" t="s">
        <v>26</v>
      </c>
      <c r="E56" s="20">
        <v>110</v>
      </c>
      <c r="F56" s="20" t="s">
        <v>521</v>
      </c>
      <c r="G56" s="20" t="s">
        <v>705</v>
      </c>
      <c r="H56" s="20" t="s">
        <v>705</v>
      </c>
      <c r="I56" s="20" t="s">
        <v>20</v>
      </c>
      <c r="J56" s="46">
        <v>25070</v>
      </c>
      <c r="K56" s="20" t="s">
        <v>123</v>
      </c>
      <c r="L56" s="19">
        <v>108</v>
      </c>
      <c r="M56" s="32">
        <v>0.6324</v>
      </c>
      <c r="N56" s="29">
        <v>200</v>
      </c>
      <c r="O56" s="94">
        <v>215</v>
      </c>
      <c r="P56" s="93" t="s">
        <v>520</v>
      </c>
      <c r="Q56" s="20"/>
      <c r="R56" s="31">
        <v>222.5</v>
      </c>
      <c r="S56" s="32">
        <f t="shared" si="14"/>
        <v>140.709</v>
      </c>
      <c r="T56" s="29"/>
      <c r="U56" s="93"/>
      <c r="V56" s="93"/>
      <c r="W56" s="20"/>
      <c r="X56" s="31"/>
      <c r="Y56" s="32">
        <f t="shared" si="15"/>
        <v>0</v>
      </c>
      <c r="Z56" s="31">
        <f t="shared" si="16"/>
        <v>222.5</v>
      </c>
      <c r="AA56" s="32">
        <f t="shared" si="17"/>
        <v>140.709</v>
      </c>
      <c r="AB56" s="20"/>
      <c r="AC56" s="74"/>
      <c r="AD56" s="20"/>
      <c r="AE56" s="20"/>
      <c r="AF56" s="31"/>
      <c r="AG56" s="32">
        <f t="shared" si="18"/>
        <v>0</v>
      </c>
      <c r="AH56" s="31">
        <f t="shared" si="19"/>
        <v>222.5</v>
      </c>
      <c r="AI56" s="32">
        <f t="shared" si="20"/>
        <v>140.709</v>
      </c>
      <c r="AJ56" s="20"/>
      <c r="AK56" s="20" t="s">
        <v>537</v>
      </c>
      <c r="AL56" s="20">
        <v>12</v>
      </c>
    </row>
    <row r="57" spans="1:38" ht="12.75">
      <c r="A57" s="20"/>
      <c r="B57" s="20"/>
      <c r="C57" s="20"/>
      <c r="D57" s="20"/>
      <c r="E57" s="20"/>
      <c r="F57" s="31" t="s">
        <v>383</v>
      </c>
      <c r="G57" s="31" t="s">
        <v>535</v>
      </c>
      <c r="H57" s="20"/>
      <c r="I57" s="20"/>
      <c r="J57" s="19"/>
      <c r="K57" s="32"/>
      <c r="L57" s="20"/>
      <c r="M57" s="29"/>
      <c r="N57" s="29"/>
      <c r="O57" s="20"/>
      <c r="P57" s="31"/>
      <c r="Q57" s="42"/>
      <c r="R57" s="20"/>
      <c r="S57" s="20"/>
      <c r="T57" s="20"/>
      <c r="U57" s="20"/>
      <c r="V57" s="31"/>
      <c r="W57" s="42"/>
      <c r="X57" s="31"/>
      <c r="Y57" s="32"/>
      <c r="Z57" s="20"/>
      <c r="AA57" s="29"/>
      <c r="AB57" s="20"/>
      <c r="AC57" s="20"/>
      <c r="AD57" s="31"/>
      <c r="AE57" s="42"/>
      <c r="AF57" s="31"/>
      <c r="AG57" s="32"/>
      <c r="AH57" s="20"/>
      <c r="AI57" s="20"/>
      <c r="AJ57" s="20"/>
      <c r="AK57" s="20"/>
      <c r="AL57" s="20"/>
    </row>
    <row r="58" spans="1:38" ht="12.75">
      <c r="A58" s="20"/>
      <c r="B58" s="20"/>
      <c r="C58" s="20"/>
      <c r="D58" s="20"/>
      <c r="E58" s="20"/>
      <c r="F58" s="31" t="s">
        <v>128</v>
      </c>
      <c r="G58" s="31" t="s">
        <v>130</v>
      </c>
      <c r="H58" s="20"/>
      <c r="I58" s="20"/>
      <c r="J58" s="19"/>
      <c r="K58" s="32"/>
      <c r="L58" s="20"/>
      <c r="M58" s="29"/>
      <c r="N58" s="29"/>
      <c r="O58" s="20"/>
      <c r="P58" s="31"/>
      <c r="Q58" s="42"/>
      <c r="R58" s="20"/>
      <c r="S58" s="20"/>
      <c r="T58" s="20"/>
      <c r="U58" s="20"/>
      <c r="V58" s="31"/>
      <c r="W58" s="42"/>
      <c r="X58" s="31"/>
      <c r="Y58" s="32"/>
      <c r="Z58" s="20"/>
      <c r="AA58" s="29"/>
      <c r="AB58" s="20"/>
      <c r="AC58" s="20"/>
      <c r="AD58" s="31"/>
      <c r="AE58" s="42"/>
      <c r="AF58" s="31"/>
      <c r="AG58" s="32"/>
      <c r="AH58" s="20"/>
      <c r="AI58" s="20"/>
      <c r="AJ58" s="20"/>
      <c r="AK58" s="20"/>
      <c r="AL58" s="20"/>
    </row>
    <row r="59" spans="1:38" ht="12.75">
      <c r="A59" s="20">
        <v>12</v>
      </c>
      <c r="B59" s="20">
        <v>1</v>
      </c>
      <c r="C59" s="20" t="s">
        <v>37</v>
      </c>
      <c r="D59" s="20" t="s">
        <v>26</v>
      </c>
      <c r="E59" s="20">
        <v>67.5</v>
      </c>
      <c r="F59" s="20" t="s">
        <v>534</v>
      </c>
      <c r="G59" s="20" t="s">
        <v>418</v>
      </c>
      <c r="H59" s="20" t="s">
        <v>418</v>
      </c>
      <c r="I59" s="20" t="s">
        <v>20</v>
      </c>
      <c r="J59" s="46">
        <v>18481</v>
      </c>
      <c r="K59" s="20" t="s">
        <v>171</v>
      </c>
      <c r="L59" s="19">
        <v>67.2</v>
      </c>
      <c r="M59" s="32">
        <v>1.4793</v>
      </c>
      <c r="N59" s="29"/>
      <c r="O59" s="94"/>
      <c r="P59" s="93"/>
      <c r="Q59" s="20"/>
      <c r="R59" s="31"/>
      <c r="S59" s="32">
        <f aca="true" t="shared" si="21" ref="S59:S70">R59*M59</f>
        <v>0</v>
      </c>
      <c r="T59" s="29"/>
      <c r="U59" s="93"/>
      <c r="V59" s="93"/>
      <c r="W59" s="20"/>
      <c r="X59" s="31"/>
      <c r="Y59" s="32">
        <f aca="true" t="shared" si="22" ref="Y59:Y70">X59*M59</f>
        <v>0</v>
      </c>
      <c r="Z59" s="31">
        <f aca="true" t="shared" si="23" ref="Z59:Z70">X59+R59</f>
        <v>0</v>
      </c>
      <c r="AA59" s="32">
        <f aca="true" t="shared" si="24" ref="AA59:AA70">Z59*M59</f>
        <v>0</v>
      </c>
      <c r="AB59" s="20">
        <v>120</v>
      </c>
      <c r="AC59" s="93">
        <v>130</v>
      </c>
      <c r="AD59" s="20">
        <v>135</v>
      </c>
      <c r="AE59" s="20"/>
      <c r="AF59" s="31">
        <v>135</v>
      </c>
      <c r="AG59" s="32">
        <f aca="true" t="shared" si="25" ref="AG59:AG70">AF59*M59</f>
        <v>199.7055</v>
      </c>
      <c r="AH59" s="31">
        <f aca="true" t="shared" si="26" ref="AH59:AH70">AF59+Z59</f>
        <v>135</v>
      </c>
      <c r="AI59" s="32">
        <f aca="true" t="shared" si="27" ref="AI59:AI70">AH59*M59</f>
        <v>199.7055</v>
      </c>
      <c r="AJ59" s="20"/>
      <c r="AK59" s="20"/>
      <c r="AL59" s="20">
        <v>12</v>
      </c>
    </row>
    <row r="60" spans="1:38" ht="12.75">
      <c r="A60" s="20">
        <v>12</v>
      </c>
      <c r="B60" s="20">
        <v>1</v>
      </c>
      <c r="C60" s="20" t="s">
        <v>37</v>
      </c>
      <c r="D60" s="20" t="s">
        <v>26</v>
      </c>
      <c r="E60" s="20">
        <v>75</v>
      </c>
      <c r="F60" s="20" t="s">
        <v>541</v>
      </c>
      <c r="G60" s="20" t="s">
        <v>49</v>
      </c>
      <c r="H60" s="20" t="s">
        <v>49</v>
      </c>
      <c r="I60" s="20" t="s">
        <v>20</v>
      </c>
      <c r="J60" s="46">
        <v>30364</v>
      </c>
      <c r="K60" s="20" t="s">
        <v>19</v>
      </c>
      <c r="L60" s="19">
        <v>74.75</v>
      </c>
      <c r="M60" s="32">
        <v>0.6559</v>
      </c>
      <c r="N60" s="29"/>
      <c r="O60" s="94"/>
      <c r="P60" s="93"/>
      <c r="Q60" s="20"/>
      <c r="R60" s="31"/>
      <c r="S60" s="32">
        <f t="shared" si="21"/>
        <v>0</v>
      </c>
      <c r="T60" s="29"/>
      <c r="U60" s="93"/>
      <c r="V60" s="93"/>
      <c r="W60" s="20"/>
      <c r="X60" s="31"/>
      <c r="Y60" s="32">
        <f t="shared" si="22"/>
        <v>0</v>
      </c>
      <c r="Z60" s="31">
        <f t="shared" si="23"/>
        <v>0</v>
      </c>
      <c r="AA60" s="32">
        <f t="shared" si="24"/>
        <v>0</v>
      </c>
      <c r="AB60" s="20">
        <v>160</v>
      </c>
      <c r="AC60" s="74">
        <v>170</v>
      </c>
      <c r="AD60" s="74">
        <v>170</v>
      </c>
      <c r="AE60" s="20"/>
      <c r="AF60" s="31">
        <v>160</v>
      </c>
      <c r="AG60" s="32">
        <f t="shared" si="25"/>
        <v>104.944</v>
      </c>
      <c r="AH60" s="31">
        <f t="shared" si="26"/>
        <v>160</v>
      </c>
      <c r="AI60" s="32">
        <f t="shared" si="27"/>
        <v>104.944</v>
      </c>
      <c r="AJ60" s="20"/>
      <c r="AK60" s="20" t="s">
        <v>84</v>
      </c>
      <c r="AL60" s="20">
        <v>12</v>
      </c>
    </row>
    <row r="61" spans="1:38" ht="12.75">
      <c r="A61" s="20">
        <v>12</v>
      </c>
      <c r="B61" s="20">
        <v>1</v>
      </c>
      <c r="C61" s="20" t="s">
        <v>37</v>
      </c>
      <c r="D61" s="20" t="s">
        <v>26</v>
      </c>
      <c r="E61" s="20">
        <v>75</v>
      </c>
      <c r="F61" s="20" t="s">
        <v>533</v>
      </c>
      <c r="G61" s="20" t="s">
        <v>418</v>
      </c>
      <c r="H61" s="20" t="s">
        <v>418</v>
      </c>
      <c r="I61" s="20" t="s">
        <v>20</v>
      </c>
      <c r="J61" s="46">
        <v>36276</v>
      </c>
      <c r="K61" s="20" t="s">
        <v>142</v>
      </c>
      <c r="L61" s="19">
        <v>74.7</v>
      </c>
      <c r="M61" s="32">
        <v>0.6933</v>
      </c>
      <c r="N61" s="29"/>
      <c r="O61" s="94"/>
      <c r="P61" s="93"/>
      <c r="Q61" s="20"/>
      <c r="R61" s="31"/>
      <c r="S61" s="32">
        <f t="shared" si="21"/>
        <v>0</v>
      </c>
      <c r="T61" s="29"/>
      <c r="U61" s="93"/>
      <c r="V61" s="93"/>
      <c r="W61" s="20"/>
      <c r="X61" s="31"/>
      <c r="Y61" s="32">
        <f t="shared" si="22"/>
        <v>0</v>
      </c>
      <c r="Z61" s="31">
        <f t="shared" si="23"/>
        <v>0</v>
      </c>
      <c r="AA61" s="32">
        <f t="shared" si="24"/>
        <v>0</v>
      </c>
      <c r="AB61" s="20">
        <v>190</v>
      </c>
      <c r="AC61" s="74">
        <v>205</v>
      </c>
      <c r="AD61" s="20">
        <v>205</v>
      </c>
      <c r="AE61" s="20"/>
      <c r="AF61" s="31">
        <v>205</v>
      </c>
      <c r="AG61" s="32">
        <f t="shared" si="25"/>
        <v>142.1265</v>
      </c>
      <c r="AH61" s="31">
        <f t="shared" si="26"/>
        <v>205</v>
      </c>
      <c r="AI61" s="32">
        <f t="shared" si="27"/>
        <v>142.1265</v>
      </c>
      <c r="AJ61" s="20"/>
      <c r="AK61" s="20" t="s">
        <v>532</v>
      </c>
      <c r="AL61" s="20">
        <v>12</v>
      </c>
    </row>
    <row r="62" spans="1:38" ht="12.75">
      <c r="A62" s="20">
        <v>12</v>
      </c>
      <c r="B62" s="20">
        <v>1</v>
      </c>
      <c r="C62" s="20" t="s">
        <v>37</v>
      </c>
      <c r="D62" s="20" t="s">
        <v>26</v>
      </c>
      <c r="E62" s="20">
        <v>90</v>
      </c>
      <c r="F62" s="20" t="s">
        <v>531</v>
      </c>
      <c r="G62" s="20" t="s">
        <v>49</v>
      </c>
      <c r="H62" s="20" t="s">
        <v>49</v>
      </c>
      <c r="I62" s="20" t="s">
        <v>20</v>
      </c>
      <c r="J62" s="46">
        <v>21376</v>
      </c>
      <c r="K62" s="20" t="s">
        <v>53</v>
      </c>
      <c r="L62" s="19">
        <v>88.2</v>
      </c>
      <c r="M62" s="32">
        <v>0.9748</v>
      </c>
      <c r="N62" s="29"/>
      <c r="O62" s="94"/>
      <c r="P62" s="93"/>
      <c r="Q62" s="20"/>
      <c r="R62" s="31"/>
      <c r="S62" s="32">
        <f t="shared" si="21"/>
        <v>0</v>
      </c>
      <c r="T62" s="29"/>
      <c r="U62" s="93"/>
      <c r="V62" s="93"/>
      <c r="W62" s="20"/>
      <c r="X62" s="31"/>
      <c r="Y62" s="32">
        <f t="shared" si="22"/>
        <v>0</v>
      </c>
      <c r="Z62" s="31">
        <f t="shared" si="23"/>
        <v>0</v>
      </c>
      <c r="AA62" s="32">
        <f t="shared" si="24"/>
        <v>0</v>
      </c>
      <c r="AB62" s="20">
        <v>205</v>
      </c>
      <c r="AC62" s="93" t="s">
        <v>530</v>
      </c>
      <c r="AD62" s="20">
        <v>230</v>
      </c>
      <c r="AE62" s="20"/>
      <c r="AF62" s="31">
        <v>230</v>
      </c>
      <c r="AG62" s="32">
        <f t="shared" si="25"/>
        <v>224.204</v>
      </c>
      <c r="AH62" s="31">
        <f t="shared" si="26"/>
        <v>230</v>
      </c>
      <c r="AI62" s="32">
        <f t="shared" si="27"/>
        <v>224.204</v>
      </c>
      <c r="AJ62" s="20"/>
      <c r="AK62" s="20"/>
      <c r="AL62" s="20">
        <v>12</v>
      </c>
    </row>
    <row r="63" spans="1:38" ht="15" customHeight="1">
      <c r="A63" s="20">
        <v>12</v>
      </c>
      <c r="B63" s="20">
        <v>1</v>
      </c>
      <c r="C63" s="20" t="s">
        <v>37</v>
      </c>
      <c r="D63" s="20" t="s">
        <v>26</v>
      </c>
      <c r="E63" s="20">
        <v>90</v>
      </c>
      <c r="F63" s="20" t="s">
        <v>528</v>
      </c>
      <c r="G63" s="20" t="s">
        <v>64</v>
      </c>
      <c r="H63" s="20" t="s">
        <v>64</v>
      </c>
      <c r="I63" s="20" t="s">
        <v>64</v>
      </c>
      <c r="J63" s="46">
        <v>29948</v>
      </c>
      <c r="K63" s="20" t="s">
        <v>19</v>
      </c>
      <c r="L63" s="19">
        <v>90</v>
      </c>
      <c r="M63" s="32">
        <v>0.5853</v>
      </c>
      <c r="N63" s="29"/>
      <c r="O63" s="94"/>
      <c r="P63" s="93"/>
      <c r="Q63" s="20"/>
      <c r="R63" s="31"/>
      <c r="S63" s="32">
        <f t="shared" si="21"/>
        <v>0</v>
      </c>
      <c r="T63" s="29"/>
      <c r="U63" s="93"/>
      <c r="V63" s="93"/>
      <c r="W63" s="20"/>
      <c r="X63" s="31"/>
      <c r="Y63" s="32">
        <f t="shared" si="22"/>
        <v>0</v>
      </c>
      <c r="Z63" s="31">
        <f t="shared" si="23"/>
        <v>0</v>
      </c>
      <c r="AA63" s="32">
        <f t="shared" si="24"/>
        <v>0</v>
      </c>
      <c r="AB63" s="20">
        <v>210</v>
      </c>
      <c r="AC63" s="93">
        <v>220</v>
      </c>
      <c r="AD63" s="20">
        <v>0</v>
      </c>
      <c r="AE63" s="20"/>
      <c r="AF63" s="31">
        <v>220</v>
      </c>
      <c r="AG63" s="32">
        <f t="shared" si="25"/>
        <v>128.76600000000002</v>
      </c>
      <c r="AH63" s="31">
        <f t="shared" si="26"/>
        <v>220</v>
      </c>
      <c r="AI63" s="32">
        <f t="shared" si="27"/>
        <v>128.76600000000002</v>
      </c>
      <c r="AJ63" s="20"/>
      <c r="AK63" s="20"/>
      <c r="AL63" s="20">
        <v>12</v>
      </c>
    </row>
    <row r="64" spans="1:38" ht="12.75">
      <c r="A64" s="20">
        <v>5</v>
      </c>
      <c r="B64" s="20">
        <v>2</v>
      </c>
      <c r="C64" s="20" t="s">
        <v>37</v>
      </c>
      <c r="D64" s="20" t="s">
        <v>26</v>
      </c>
      <c r="E64" s="20">
        <v>90</v>
      </c>
      <c r="F64" s="20" t="s">
        <v>540</v>
      </c>
      <c r="G64" s="20" t="s">
        <v>539</v>
      </c>
      <c r="H64" s="20" t="s">
        <v>23</v>
      </c>
      <c r="I64" s="20" t="s">
        <v>20</v>
      </c>
      <c r="J64" s="46">
        <v>33733</v>
      </c>
      <c r="K64" s="20" t="s">
        <v>19</v>
      </c>
      <c r="L64" s="19">
        <v>88.1</v>
      </c>
      <c r="M64" s="32">
        <v>0.593</v>
      </c>
      <c r="N64" s="20"/>
      <c r="O64" s="94"/>
      <c r="P64" s="93"/>
      <c r="Q64" s="20"/>
      <c r="R64" s="31"/>
      <c r="S64" s="32">
        <f t="shared" si="21"/>
        <v>0</v>
      </c>
      <c r="T64" s="29"/>
      <c r="U64" s="93"/>
      <c r="V64" s="93"/>
      <c r="W64" s="20"/>
      <c r="X64" s="31"/>
      <c r="Y64" s="32">
        <f t="shared" si="22"/>
        <v>0</v>
      </c>
      <c r="Z64" s="31">
        <f t="shared" si="23"/>
        <v>0</v>
      </c>
      <c r="AA64" s="32">
        <f t="shared" si="24"/>
        <v>0</v>
      </c>
      <c r="AB64" s="20">
        <v>190</v>
      </c>
      <c r="AC64" s="93">
        <v>200</v>
      </c>
      <c r="AD64" s="20">
        <v>210</v>
      </c>
      <c r="AE64" s="20"/>
      <c r="AF64" s="31">
        <v>210</v>
      </c>
      <c r="AG64" s="32">
        <f t="shared" si="25"/>
        <v>124.53</v>
      </c>
      <c r="AH64" s="31">
        <f t="shared" si="26"/>
        <v>210</v>
      </c>
      <c r="AI64" s="32">
        <f t="shared" si="27"/>
        <v>124.53</v>
      </c>
      <c r="AJ64" s="20"/>
      <c r="AK64" s="20"/>
      <c r="AL64" s="20">
        <v>5</v>
      </c>
    </row>
    <row r="65" spans="1:38" ht="12.75">
      <c r="A65" s="20">
        <v>12</v>
      </c>
      <c r="B65" s="20">
        <v>1</v>
      </c>
      <c r="C65" s="20" t="s">
        <v>37</v>
      </c>
      <c r="D65" s="20" t="s">
        <v>26</v>
      </c>
      <c r="E65" s="20">
        <v>100</v>
      </c>
      <c r="F65" s="20" t="s">
        <v>513</v>
      </c>
      <c r="G65" s="20" t="s">
        <v>179</v>
      </c>
      <c r="H65" s="20" t="s">
        <v>179</v>
      </c>
      <c r="I65" s="20" t="s">
        <v>20</v>
      </c>
      <c r="J65" s="46">
        <v>26381</v>
      </c>
      <c r="K65" s="20" t="s">
        <v>52</v>
      </c>
      <c r="L65" s="20">
        <v>96.4</v>
      </c>
      <c r="M65" s="32">
        <v>0.6025</v>
      </c>
      <c r="N65" s="29"/>
      <c r="O65" s="20"/>
      <c r="P65" s="31"/>
      <c r="Q65" s="42"/>
      <c r="R65" s="20"/>
      <c r="S65" s="32">
        <f t="shared" si="21"/>
        <v>0</v>
      </c>
      <c r="T65" s="20"/>
      <c r="U65" s="20"/>
      <c r="V65" s="31"/>
      <c r="W65" s="42"/>
      <c r="X65" s="31"/>
      <c r="Y65" s="32">
        <f t="shared" si="22"/>
        <v>0</v>
      </c>
      <c r="Z65" s="31">
        <f t="shared" si="23"/>
        <v>0</v>
      </c>
      <c r="AA65" s="32">
        <f t="shared" si="24"/>
        <v>0</v>
      </c>
      <c r="AB65" s="20">
        <v>180</v>
      </c>
      <c r="AC65" s="20">
        <v>225</v>
      </c>
      <c r="AD65" s="74">
        <v>0</v>
      </c>
      <c r="AE65" s="42"/>
      <c r="AF65" s="31">
        <v>225</v>
      </c>
      <c r="AG65" s="32">
        <f t="shared" si="25"/>
        <v>135.5625</v>
      </c>
      <c r="AH65" s="31">
        <f t="shared" si="26"/>
        <v>225</v>
      </c>
      <c r="AI65" s="32">
        <f t="shared" si="27"/>
        <v>135.5625</v>
      </c>
      <c r="AJ65" s="20"/>
      <c r="AK65" s="20" t="s">
        <v>40</v>
      </c>
      <c r="AL65" s="20">
        <v>12</v>
      </c>
    </row>
    <row r="66" spans="1:38" ht="12.75">
      <c r="A66" s="20">
        <v>12</v>
      </c>
      <c r="B66" s="20">
        <v>1</v>
      </c>
      <c r="C66" s="20" t="s">
        <v>37</v>
      </c>
      <c r="D66" s="20" t="s">
        <v>26</v>
      </c>
      <c r="E66" s="20">
        <v>100</v>
      </c>
      <c r="F66" s="20" t="s">
        <v>513</v>
      </c>
      <c r="G66" s="20" t="s">
        <v>179</v>
      </c>
      <c r="H66" s="20" t="s">
        <v>179</v>
      </c>
      <c r="I66" s="20" t="s">
        <v>20</v>
      </c>
      <c r="J66" s="46">
        <v>26381</v>
      </c>
      <c r="K66" s="20" t="s">
        <v>19</v>
      </c>
      <c r="L66" s="20">
        <v>96.4</v>
      </c>
      <c r="M66" s="32">
        <v>0.6025</v>
      </c>
      <c r="N66" s="29"/>
      <c r="O66" s="20"/>
      <c r="P66" s="31"/>
      <c r="Q66" s="42"/>
      <c r="R66" s="20"/>
      <c r="S66" s="32">
        <f t="shared" si="21"/>
        <v>0</v>
      </c>
      <c r="T66" s="20"/>
      <c r="U66" s="20"/>
      <c r="V66" s="31"/>
      <c r="W66" s="42"/>
      <c r="X66" s="31"/>
      <c r="Y66" s="32">
        <f t="shared" si="22"/>
        <v>0</v>
      </c>
      <c r="Z66" s="31">
        <f t="shared" si="23"/>
        <v>0</v>
      </c>
      <c r="AA66" s="32">
        <f t="shared" si="24"/>
        <v>0</v>
      </c>
      <c r="AB66" s="20">
        <v>180</v>
      </c>
      <c r="AC66" s="20">
        <v>225</v>
      </c>
      <c r="AD66" s="74">
        <v>0</v>
      </c>
      <c r="AE66" s="42"/>
      <c r="AF66" s="31">
        <v>225</v>
      </c>
      <c r="AG66" s="32">
        <f t="shared" si="25"/>
        <v>135.5625</v>
      </c>
      <c r="AH66" s="31">
        <f t="shared" si="26"/>
        <v>225</v>
      </c>
      <c r="AI66" s="32">
        <f t="shared" si="27"/>
        <v>135.5625</v>
      </c>
      <c r="AJ66" s="20"/>
      <c r="AK66" s="20" t="s">
        <v>40</v>
      </c>
      <c r="AL66" s="20">
        <v>12</v>
      </c>
    </row>
    <row r="67" spans="1:38" ht="12.75">
      <c r="A67" s="20">
        <v>5</v>
      </c>
      <c r="B67" s="20">
        <v>2</v>
      </c>
      <c r="C67" s="20" t="s">
        <v>37</v>
      </c>
      <c r="D67" s="20" t="s">
        <v>26</v>
      </c>
      <c r="E67" s="20">
        <v>100</v>
      </c>
      <c r="F67" s="20" t="s">
        <v>538</v>
      </c>
      <c r="G67" s="20" t="s">
        <v>64</v>
      </c>
      <c r="H67" s="20" t="s">
        <v>64</v>
      </c>
      <c r="I67" s="20" t="s">
        <v>64</v>
      </c>
      <c r="J67" s="46">
        <v>33940</v>
      </c>
      <c r="K67" s="20" t="s">
        <v>19</v>
      </c>
      <c r="L67" s="19">
        <v>90.8</v>
      </c>
      <c r="M67" s="32">
        <v>0.5823</v>
      </c>
      <c r="N67" s="29"/>
      <c r="O67" s="94"/>
      <c r="P67" s="93"/>
      <c r="Q67" s="20"/>
      <c r="R67" s="31"/>
      <c r="S67" s="32">
        <f t="shared" si="21"/>
        <v>0</v>
      </c>
      <c r="T67" s="29"/>
      <c r="U67" s="93"/>
      <c r="V67" s="93"/>
      <c r="W67" s="20"/>
      <c r="X67" s="31"/>
      <c r="Y67" s="32">
        <f t="shared" si="22"/>
        <v>0</v>
      </c>
      <c r="Z67" s="31">
        <f t="shared" si="23"/>
        <v>0</v>
      </c>
      <c r="AA67" s="32">
        <f t="shared" si="24"/>
        <v>0</v>
      </c>
      <c r="AB67" s="20">
        <v>200</v>
      </c>
      <c r="AC67" s="74">
        <v>230</v>
      </c>
      <c r="AD67" s="20">
        <v>0</v>
      </c>
      <c r="AE67" s="20"/>
      <c r="AF67" s="31">
        <v>200</v>
      </c>
      <c r="AG67" s="32">
        <f t="shared" si="25"/>
        <v>116.46000000000001</v>
      </c>
      <c r="AH67" s="31">
        <f t="shared" si="26"/>
        <v>200</v>
      </c>
      <c r="AI67" s="32">
        <f t="shared" si="27"/>
        <v>116.46000000000001</v>
      </c>
      <c r="AJ67" s="20"/>
      <c r="AK67" s="20"/>
      <c r="AL67" s="20">
        <v>5</v>
      </c>
    </row>
    <row r="68" spans="1:38" ht="12.75">
      <c r="A68" s="20">
        <v>12</v>
      </c>
      <c r="B68" s="20">
        <v>1</v>
      </c>
      <c r="C68" s="20" t="s">
        <v>37</v>
      </c>
      <c r="D68" s="20" t="s">
        <v>26</v>
      </c>
      <c r="E68" s="20">
        <v>110</v>
      </c>
      <c r="F68" s="20" t="s">
        <v>521</v>
      </c>
      <c r="G68" s="20" t="s">
        <v>705</v>
      </c>
      <c r="H68" s="20" t="s">
        <v>705</v>
      </c>
      <c r="I68" s="20" t="s">
        <v>20</v>
      </c>
      <c r="J68" s="46">
        <v>25070</v>
      </c>
      <c r="K68" s="20" t="s">
        <v>123</v>
      </c>
      <c r="L68" s="19">
        <v>108</v>
      </c>
      <c r="M68" s="32">
        <v>0.6324</v>
      </c>
      <c r="N68" s="29"/>
      <c r="O68" s="94"/>
      <c r="P68" s="93"/>
      <c r="Q68" s="20"/>
      <c r="R68" s="31"/>
      <c r="S68" s="32">
        <f t="shared" si="21"/>
        <v>0</v>
      </c>
      <c r="T68" s="29"/>
      <c r="U68" s="93"/>
      <c r="V68" s="93"/>
      <c r="W68" s="20"/>
      <c r="X68" s="31"/>
      <c r="Y68" s="32">
        <f t="shared" si="22"/>
        <v>0</v>
      </c>
      <c r="Z68" s="31">
        <f t="shared" si="23"/>
        <v>0</v>
      </c>
      <c r="AA68" s="32">
        <f t="shared" si="24"/>
        <v>0</v>
      </c>
      <c r="AB68" s="20">
        <v>200</v>
      </c>
      <c r="AC68" s="74">
        <v>205</v>
      </c>
      <c r="AD68" s="20">
        <v>205</v>
      </c>
      <c r="AE68" s="20"/>
      <c r="AF68" s="31">
        <v>205</v>
      </c>
      <c r="AG68" s="32">
        <f t="shared" si="25"/>
        <v>129.642</v>
      </c>
      <c r="AH68" s="31">
        <f t="shared" si="26"/>
        <v>205</v>
      </c>
      <c r="AI68" s="32">
        <f t="shared" si="27"/>
        <v>129.642</v>
      </c>
      <c r="AJ68" s="20"/>
      <c r="AK68" s="20" t="s">
        <v>537</v>
      </c>
      <c r="AL68" s="20">
        <v>12</v>
      </c>
    </row>
    <row r="69" spans="1:38" ht="12.75">
      <c r="A69" s="20">
        <v>12</v>
      </c>
      <c r="B69" s="20">
        <v>1</v>
      </c>
      <c r="C69" s="20" t="s">
        <v>37</v>
      </c>
      <c r="D69" s="20" t="s">
        <v>26</v>
      </c>
      <c r="E69" s="20">
        <v>110</v>
      </c>
      <c r="F69" s="20" t="s">
        <v>1140</v>
      </c>
      <c r="G69" s="20" t="s">
        <v>64</v>
      </c>
      <c r="H69" s="20" t="s">
        <v>64</v>
      </c>
      <c r="I69" s="20" t="s">
        <v>64</v>
      </c>
      <c r="J69" s="46">
        <v>34450</v>
      </c>
      <c r="K69" s="20" t="s">
        <v>19</v>
      </c>
      <c r="L69" s="19">
        <v>108.6</v>
      </c>
      <c r="M69" s="32">
        <v>0.5382</v>
      </c>
      <c r="N69" s="29"/>
      <c r="O69" s="74"/>
      <c r="P69" s="74"/>
      <c r="Q69" s="20"/>
      <c r="R69" s="31"/>
      <c r="S69" s="32">
        <f t="shared" si="21"/>
        <v>0</v>
      </c>
      <c r="T69" s="74"/>
      <c r="U69" s="93"/>
      <c r="V69" s="74"/>
      <c r="W69" s="20"/>
      <c r="X69" s="31"/>
      <c r="Y69" s="32">
        <f t="shared" si="22"/>
        <v>0</v>
      </c>
      <c r="Z69" s="31">
        <f t="shared" si="23"/>
        <v>0</v>
      </c>
      <c r="AA69" s="32">
        <f t="shared" si="24"/>
        <v>0</v>
      </c>
      <c r="AB69" s="20">
        <v>270</v>
      </c>
      <c r="AC69" s="20">
        <v>285</v>
      </c>
      <c r="AD69" s="74">
        <v>300</v>
      </c>
      <c r="AE69" s="20"/>
      <c r="AF69" s="31">
        <v>285</v>
      </c>
      <c r="AG69" s="32">
        <f t="shared" si="25"/>
        <v>153.387</v>
      </c>
      <c r="AH69" s="31">
        <f t="shared" si="26"/>
        <v>285</v>
      </c>
      <c r="AI69" s="32">
        <f t="shared" si="27"/>
        <v>153.387</v>
      </c>
      <c r="AJ69" s="20"/>
      <c r="AK69" s="20"/>
      <c r="AL69" s="20">
        <v>12</v>
      </c>
    </row>
    <row r="70" spans="1:38" ht="12.75">
      <c r="A70" s="20">
        <v>12</v>
      </c>
      <c r="B70" s="20">
        <v>1</v>
      </c>
      <c r="C70" s="20" t="s">
        <v>37</v>
      </c>
      <c r="D70" s="20" t="s">
        <v>26</v>
      </c>
      <c r="E70" s="20">
        <v>125</v>
      </c>
      <c r="F70" s="20" t="s">
        <v>536</v>
      </c>
      <c r="G70" s="20" t="s">
        <v>134</v>
      </c>
      <c r="H70" s="20" t="s">
        <v>23</v>
      </c>
      <c r="I70" s="20" t="s">
        <v>20</v>
      </c>
      <c r="J70" s="97">
        <v>30102</v>
      </c>
      <c r="K70" s="20" t="s">
        <v>19</v>
      </c>
      <c r="L70" s="96">
        <v>119.2</v>
      </c>
      <c r="M70" s="32">
        <v>0.5277</v>
      </c>
      <c r="N70" s="29"/>
      <c r="O70" s="94"/>
      <c r="P70" s="93"/>
      <c r="Q70" s="20"/>
      <c r="R70" s="31"/>
      <c r="S70" s="32">
        <f t="shared" si="21"/>
        <v>0</v>
      </c>
      <c r="T70" s="29"/>
      <c r="U70" s="93"/>
      <c r="V70" s="93"/>
      <c r="W70" s="20"/>
      <c r="X70" s="31"/>
      <c r="Y70" s="32">
        <f t="shared" si="22"/>
        <v>0</v>
      </c>
      <c r="Z70" s="31">
        <f t="shared" si="23"/>
        <v>0</v>
      </c>
      <c r="AA70" s="32">
        <f t="shared" si="24"/>
        <v>0</v>
      </c>
      <c r="AB70" s="20">
        <v>270</v>
      </c>
      <c r="AC70" s="93">
        <v>280</v>
      </c>
      <c r="AD70" s="74">
        <v>287.5</v>
      </c>
      <c r="AE70" s="20"/>
      <c r="AF70" s="31">
        <v>280</v>
      </c>
      <c r="AG70" s="32">
        <f t="shared" si="25"/>
        <v>147.75599999999997</v>
      </c>
      <c r="AH70" s="31">
        <f t="shared" si="26"/>
        <v>280</v>
      </c>
      <c r="AI70" s="32">
        <f t="shared" si="27"/>
        <v>147.75599999999997</v>
      </c>
      <c r="AJ70" s="20"/>
      <c r="AK70" s="20"/>
      <c r="AL70" s="20">
        <v>12</v>
      </c>
    </row>
    <row r="71" spans="1:38" ht="12.75">
      <c r="A71" s="20"/>
      <c r="B71" s="20"/>
      <c r="C71" s="20"/>
      <c r="D71" s="20"/>
      <c r="E71" s="20"/>
      <c r="F71" s="31" t="s">
        <v>383</v>
      </c>
      <c r="G71" s="31" t="s">
        <v>535</v>
      </c>
      <c r="H71" s="20"/>
      <c r="I71" s="20"/>
      <c r="J71" s="19"/>
      <c r="K71" s="32"/>
      <c r="L71" s="20"/>
      <c r="M71" s="29"/>
      <c r="N71" s="29"/>
      <c r="O71" s="20"/>
      <c r="P71" s="31"/>
      <c r="Q71" s="42"/>
      <c r="R71" s="20"/>
      <c r="S71" s="20"/>
      <c r="T71" s="20"/>
      <c r="U71" s="20"/>
      <c r="V71" s="31"/>
      <c r="W71" s="42"/>
      <c r="X71" s="31"/>
      <c r="Y71" s="32"/>
      <c r="Z71" s="20"/>
      <c r="AA71" s="29"/>
      <c r="AB71" s="20"/>
      <c r="AC71" s="20"/>
      <c r="AD71" s="31"/>
      <c r="AE71" s="42"/>
      <c r="AF71" s="31"/>
      <c r="AG71" s="32"/>
      <c r="AH71" s="20"/>
      <c r="AI71" s="20"/>
      <c r="AJ71" s="20"/>
      <c r="AK71" s="20"/>
      <c r="AL71" s="20"/>
    </row>
    <row r="72" spans="1:38" ht="12.75">
      <c r="A72" s="20"/>
      <c r="B72" s="20"/>
      <c r="C72" s="20"/>
      <c r="D72" s="20"/>
      <c r="E72" s="20"/>
      <c r="F72" s="31" t="s">
        <v>129</v>
      </c>
      <c r="G72" s="31" t="s">
        <v>130</v>
      </c>
      <c r="H72" s="20"/>
      <c r="I72" s="20"/>
      <c r="J72" s="19"/>
      <c r="K72" s="32"/>
      <c r="L72" s="20"/>
      <c r="M72" s="29"/>
      <c r="N72" s="29"/>
      <c r="O72" s="20"/>
      <c r="P72" s="31"/>
      <c r="Q72" s="42"/>
      <c r="R72" s="20"/>
      <c r="S72" s="20"/>
      <c r="T72" s="20"/>
      <c r="U72" s="20"/>
      <c r="V72" s="31"/>
      <c r="W72" s="42"/>
      <c r="X72" s="31"/>
      <c r="Y72" s="32"/>
      <c r="Z72" s="20"/>
      <c r="AA72" s="29"/>
      <c r="AB72" s="20"/>
      <c r="AC72" s="20"/>
      <c r="AD72" s="31"/>
      <c r="AE72" s="42"/>
      <c r="AF72" s="31"/>
      <c r="AG72" s="32"/>
      <c r="AH72" s="20"/>
      <c r="AI72" s="20"/>
      <c r="AJ72" s="20"/>
      <c r="AK72" s="20"/>
      <c r="AL72" s="20"/>
    </row>
    <row r="73" spans="1:38" ht="12.75">
      <c r="A73" s="20">
        <v>12</v>
      </c>
      <c r="B73" s="20">
        <v>1</v>
      </c>
      <c r="C73" s="20" t="s">
        <v>37</v>
      </c>
      <c r="D73" s="20" t="s">
        <v>26</v>
      </c>
      <c r="E73" s="20">
        <v>67.5</v>
      </c>
      <c r="F73" s="20" t="s">
        <v>534</v>
      </c>
      <c r="G73" s="20" t="s">
        <v>418</v>
      </c>
      <c r="H73" s="20" t="s">
        <v>418</v>
      </c>
      <c r="I73" s="20" t="s">
        <v>20</v>
      </c>
      <c r="J73" s="46">
        <v>18481</v>
      </c>
      <c r="K73" s="20" t="s">
        <v>171</v>
      </c>
      <c r="L73" s="19">
        <v>67.2</v>
      </c>
      <c r="M73" s="32">
        <v>1.4793</v>
      </c>
      <c r="N73" s="29">
        <v>100</v>
      </c>
      <c r="O73" s="94">
        <v>110</v>
      </c>
      <c r="P73" s="93">
        <v>0</v>
      </c>
      <c r="Q73" s="20"/>
      <c r="R73" s="31">
        <v>110</v>
      </c>
      <c r="S73" s="32">
        <f aca="true" t="shared" si="28" ref="S73:S86">R73*M73</f>
        <v>162.723</v>
      </c>
      <c r="T73" s="29">
        <v>100</v>
      </c>
      <c r="U73" s="74">
        <v>112.5</v>
      </c>
      <c r="V73" s="74">
        <v>112.5</v>
      </c>
      <c r="W73" s="20"/>
      <c r="X73" s="31">
        <v>100</v>
      </c>
      <c r="Y73" s="32">
        <f aca="true" t="shared" si="29" ref="Y73:Y86">X73*M73</f>
        <v>147.93</v>
      </c>
      <c r="Z73" s="31">
        <f aca="true" t="shared" si="30" ref="Z73:Z86">X73+R73</f>
        <v>210</v>
      </c>
      <c r="AA73" s="32">
        <f aca="true" t="shared" si="31" ref="AA73:AA86">Z73*M73</f>
        <v>310.653</v>
      </c>
      <c r="AB73" s="20">
        <v>120</v>
      </c>
      <c r="AC73" s="93">
        <v>130</v>
      </c>
      <c r="AD73" s="20">
        <v>135</v>
      </c>
      <c r="AE73" s="20"/>
      <c r="AF73" s="31">
        <v>135</v>
      </c>
      <c r="AG73" s="32">
        <f aca="true" t="shared" si="32" ref="AG73:AG86">AF73*M73</f>
        <v>199.7055</v>
      </c>
      <c r="AH73" s="31">
        <f aca="true" t="shared" si="33" ref="AH73:AH86">AF73+Z73</f>
        <v>345</v>
      </c>
      <c r="AI73" s="32">
        <f aca="true" t="shared" si="34" ref="AI73:AI86">AH73*M73</f>
        <v>510.3585</v>
      </c>
      <c r="AJ73" s="20"/>
      <c r="AK73" s="20"/>
      <c r="AL73" s="20">
        <v>12</v>
      </c>
    </row>
    <row r="74" spans="1:38" ht="12.75">
      <c r="A74" s="20">
        <v>12</v>
      </c>
      <c r="B74" s="20">
        <v>1</v>
      </c>
      <c r="C74" s="20" t="s">
        <v>37</v>
      </c>
      <c r="D74" s="45" t="s">
        <v>26</v>
      </c>
      <c r="E74" s="20">
        <v>75</v>
      </c>
      <c r="F74" s="20" t="s">
        <v>96</v>
      </c>
      <c r="G74" s="20" t="s">
        <v>56</v>
      </c>
      <c r="H74" s="20" t="s">
        <v>56</v>
      </c>
      <c r="I74" s="20" t="s">
        <v>20</v>
      </c>
      <c r="J74" s="44" t="s">
        <v>57</v>
      </c>
      <c r="K74" s="42" t="s">
        <v>19</v>
      </c>
      <c r="L74" s="20">
        <v>74.95</v>
      </c>
      <c r="M74" s="32">
        <v>0.6645</v>
      </c>
      <c r="N74" s="29">
        <v>250</v>
      </c>
      <c r="O74" s="20">
        <v>260</v>
      </c>
      <c r="P74" s="31">
        <v>0</v>
      </c>
      <c r="Q74" s="32"/>
      <c r="R74" s="20">
        <v>260</v>
      </c>
      <c r="S74" s="32">
        <f t="shared" si="28"/>
        <v>172.76999999999998</v>
      </c>
      <c r="T74" s="20">
        <v>240</v>
      </c>
      <c r="U74" s="20">
        <v>252.5</v>
      </c>
      <c r="V74" s="31">
        <v>262.5</v>
      </c>
      <c r="W74" s="32"/>
      <c r="X74" s="31">
        <v>262.5</v>
      </c>
      <c r="Y74" s="32">
        <f t="shared" si="29"/>
        <v>174.43125</v>
      </c>
      <c r="Z74" s="20">
        <f t="shared" si="30"/>
        <v>522.5</v>
      </c>
      <c r="AA74" s="32">
        <f t="shared" si="31"/>
        <v>347.20125</v>
      </c>
      <c r="AB74" s="20">
        <v>220</v>
      </c>
      <c r="AC74" s="20">
        <v>237.5</v>
      </c>
      <c r="AD74" s="31">
        <v>0</v>
      </c>
      <c r="AE74" s="32"/>
      <c r="AF74" s="31">
        <v>237.5</v>
      </c>
      <c r="AG74" s="32">
        <f t="shared" si="32"/>
        <v>157.81875</v>
      </c>
      <c r="AH74" s="20">
        <f t="shared" si="33"/>
        <v>760</v>
      </c>
      <c r="AI74" s="32">
        <f t="shared" si="34"/>
        <v>505.02</v>
      </c>
      <c r="AJ74" s="20"/>
      <c r="AK74" s="20" t="s">
        <v>177</v>
      </c>
      <c r="AL74" s="20">
        <v>12</v>
      </c>
    </row>
    <row r="75" spans="1:38" ht="12.75">
      <c r="A75" s="20">
        <v>12</v>
      </c>
      <c r="B75" s="20">
        <v>1</v>
      </c>
      <c r="C75" s="20" t="s">
        <v>37</v>
      </c>
      <c r="D75" s="20" t="s">
        <v>26</v>
      </c>
      <c r="E75" s="20">
        <v>75</v>
      </c>
      <c r="F75" s="20" t="s">
        <v>533</v>
      </c>
      <c r="G75" s="20" t="s">
        <v>418</v>
      </c>
      <c r="H75" s="20" t="s">
        <v>418</v>
      </c>
      <c r="I75" s="20" t="s">
        <v>20</v>
      </c>
      <c r="J75" s="46">
        <v>36276</v>
      </c>
      <c r="K75" s="20" t="s">
        <v>142</v>
      </c>
      <c r="L75" s="19">
        <v>74.7</v>
      </c>
      <c r="M75" s="32">
        <v>0.6933</v>
      </c>
      <c r="N75" s="74">
        <v>180</v>
      </c>
      <c r="O75" s="94">
        <v>190</v>
      </c>
      <c r="P75" s="74">
        <v>197.5</v>
      </c>
      <c r="Q75" s="20"/>
      <c r="R75" s="31">
        <v>190</v>
      </c>
      <c r="S75" s="32">
        <f t="shared" si="28"/>
        <v>131.727</v>
      </c>
      <c r="T75" s="29">
        <v>140</v>
      </c>
      <c r="U75" s="93">
        <v>155</v>
      </c>
      <c r="V75" s="74">
        <v>170</v>
      </c>
      <c r="W75" s="20"/>
      <c r="X75" s="31">
        <v>155</v>
      </c>
      <c r="Y75" s="32">
        <f t="shared" si="29"/>
        <v>107.4615</v>
      </c>
      <c r="Z75" s="31">
        <f t="shared" si="30"/>
        <v>345</v>
      </c>
      <c r="AA75" s="32">
        <f t="shared" si="31"/>
        <v>239.1885</v>
      </c>
      <c r="AB75" s="20">
        <v>190</v>
      </c>
      <c r="AC75" s="74">
        <v>205</v>
      </c>
      <c r="AD75" s="20">
        <v>205</v>
      </c>
      <c r="AE75" s="20"/>
      <c r="AF75" s="31">
        <v>205</v>
      </c>
      <c r="AG75" s="32">
        <f t="shared" si="32"/>
        <v>142.1265</v>
      </c>
      <c r="AH75" s="31">
        <f t="shared" si="33"/>
        <v>550</v>
      </c>
      <c r="AI75" s="32">
        <f t="shared" si="34"/>
        <v>381.315</v>
      </c>
      <c r="AJ75" s="20"/>
      <c r="AK75" s="20" t="s">
        <v>532</v>
      </c>
      <c r="AL75" s="20">
        <v>12</v>
      </c>
    </row>
    <row r="76" spans="1:38" ht="12.75">
      <c r="A76" s="20">
        <v>12</v>
      </c>
      <c r="B76" s="20">
        <v>1</v>
      </c>
      <c r="C76" s="20" t="s">
        <v>37</v>
      </c>
      <c r="D76" s="20" t="s">
        <v>26</v>
      </c>
      <c r="E76" s="20">
        <v>90</v>
      </c>
      <c r="F76" s="20" t="s">
        <v>531</v>
      </c>
      <c r="G76" s="20" t="s">
        <v>49</v>
      </c>
      <c r="H76" s="20" t="s">
        <v>49</v>
      </c>
      <c r="I76" s="20" t="s">
        <v>20</v>
      </c>
      <c r="J76" s="46">
        <v>21376</v>
      </c>
      <c r="K76" s="20" t="s">
        <v>53</v>
      </c>
      <c r="L76" s="19">
        <v>88.2</v>
      </c>
      <c r="M76" s="32">
        <v>0.9748</v>
      </c>
      <c r="N76" s="74">
        <v>210</v>
      </c>
      <c r="O76" s="94">
        <v>210</v>
      </c>
      <c r="P76" s="95">
        <v>230</v>
      </c>
      <c r="Q76" s="20"/>
      <c r="R76" s="31">
        <v>210</v>
      </c>
      <c r="S76" s="32">
        <f t="shared" si="28"/>
        <v>204.708</v>
      </c>
      <c r="T76" s="29">
        <v>180</v>
      </c>
      <c r="U76" s="74">
        <v>200</v>
      </c>
      <c r="V76" s="74">
        <v>210</v>
      </c>
      <c r="W76" s="20"/>
      <c r="X76" s="31">
        <v>180</v>
      </c>
      <c r="Y76" s="32">
        <f t="shared" si="29"/>
        <v>175.464</v>
      </c>
      <c r="Z76" s="31">
        <f t="shared" si="30"/>
        <v>390</v>
      </c>
      <c r="AA76" s="32">
        <f t="shared" si="31"/>
        <v>380.172</v>
      </c>
      <c r="AB76" s="20">
        <v>205</v>
      </c>
      <c r="AC76" s="93" t="s">
        <v>530</v>
      </c>
      <c r="AD76" s="20">
        <v>230</v>
      </c>
      <c r="AE76" s="20"/>
      <c r="AF76" s="31">
        <v>230</v>
      </c>
      <c r="AG76" s="32">
        <f t="shared" si="32"/>
        <v>224.204</v>
      </c>
      <c r="AH76" s="31">
        <f t="shared" si="33"/>
        <v>620</v>
      </c>
      <c r="AI76" s="32">
        <f t="shared" si="34"/>
        <v>604.376</v>
      </c>
      <c r="AJ76" s="20"/>
      <c r="AK76" s="20" t="s">
        <v>84</v>
      </c>
      <c r="AL76" s="20">
        <v>12</v>
      </c>
    </row>
    <row r="77" spans="1:38" ht="12.75">
      <c r="A77" s="20">
        <v>12</v>
      </c>
      <c r="B77" s="20">
        <v>1</v>
      </c>
      <c r="C77" s="20" t="s">
        <v>37</v>
      </c>
      <c r="D77" s="20" t="s">
        <v>26</v>
      </c>
      <c r="E77" s="20">
        <v>90</v>
      </c>
      <c r="F77" s="20" t="s">
        <v>529</v>
      </c>
      <c r="G77" s="20" t="s">
        <v>62</v>
      </c>
      <c r="H77" s="20" t="s">
        <v>62</v>
      </c>
      <c r="I77" s="20" t="s">
        <v>20</v>
      </c>
      <c r="J77" s="46">
        <v>32893</v>
      </c>
      <c r="K77" s="20" t="s">
        <v>19</v>
      </c>
      <c r="L77" s="19">
        <v>90</v>
      </c>
      <c r="M77" s="32">
        <v>0.5853</v>
      </c>
      <c r="N77" s="29">
        <v>240</v>
      </c>
      <c r="O77" s="74">
        <v>252.5</v>
      </c>
      <c r="P77" s="93">
        <v>252.5</v>
      </c>
      <c r="Q77" s="20"/>
      <c r="R77" s="31">
        <v>252.5</v>
      </c>
      <c r="S77" s="32">
        <f t="shared" si="28"/>
        <v>147.78825</v>
      </c>
      <c r="T77" s="29">
        <v>180</v>
      </c>
      <c r="U77" s="93">
        <v>190</v>
      </c>
      <c r="V77" s="93">
        <v>200</v>
      </c>
      <c r="W77" s="20"/>
      <c r="X77" s="31">
        <v>200</v>
      </c>
      <c r="Y77" s="32">
        <f t="shared" si="29"/>
        <v>117.06</v>
      </c>
      <c r="Z77" s="31">
        <f t="shared" si="30"/>
        <v>452.5</v>
      </c>
      <c r="AA77" s="32">
        <f t="shared" si="31"/>
        <v>264.84825</v>
      </c>
      <c r="AB77" s="20">
        <v>230</v>
      </c>
      <c r="AC77" s="93">
        <v>250</v>
      </c>
      <c r="AD77" s="20">
        <v>270</v>
      </c>
      <c r="AE77" s="20"/>
      <c r="AF77" s="31">
        <v>270</v>
      </c>
      <c r="AG77" s="32">
        <f t="shared" si="32"/>
        <v>158.031</v>
      </c>
      <c r="AH77" s="31">
        <f t="shared" si="33"/>
        <v>722.5</v>
      </c>
      <c r="AI77" s="32">
        <f t="shared" si="34"/>
        <v>422.87925</v>
      </c>
      <c r="AJ77" s="20"/>
      <c r="AK77" s="20"/>
      <c r="AL77" s="20">
        <v>12</v>
      </c>
    </row>
    <row r="78" spans="1:38" ht="12.75">
      <c r="A78" s="20">
        <v>5</v>
      </c>
      <c r="B78" s="20">
        <v>2</v>
      </c>
      <c r="C78" s="20" t="s">
        <v>37</v>
      </c>
      <c r="D78" s="20" t="s">
        <v>26</v>
      </c>
      <c r="E78" s="20">
        <v>90</v>
      </c>
      <c r="F78" s="20" t="s">
        <v>528</v>
      </c>
      <c r="G78" s="20" t="s">
        <v>64</v>
      </c>
      <c r="H78" s="20" t="s">
        <v>64</v>
      </c>
      <c r="I78" s="20" t="s">
        <v>64</v>
      </c>
      <c r="J78" s="46">
        <v>29948</v>
      </c>
      <c r="K78" s="20" t="s">
        <v>19</v>
      </c>
      <c r="L78" s="19">
        <v>90</v>
      </c>
      <c r="M78" s="32">
        <v>0.5853</v>
      </c>
      <c r="N78" s="74">
        <v>190</v>
      </c>
      <c r="O78" s="94">
        <v>190</v>
      </c>
      <c r="P78" s="93">
        <v>200</v>
      </c>
      <c r="Q78" s="20"/>
      <c r="R78" s="31">
        <v>200</v>
      </c>
      <c r="S78" s="32">
        <f t="shared" si="28"/>
        <v>117.06</v>
      </c>
      <c r="T78" s="29">
        <v>150</v>
      </c>
      <c r="U78" s="93">
        <v>165</v>
      </c>
      <c r="V78" s="93">
        <v>175</v>
      </c>
      <c r="W78" s="20"/>
      <c r="X78" s="31">
        <v>175</v>
      </c>
      <c r="Y78" s="32">
        <f t="shared" si="29"/>
        <v>102.42750000000001</v>
      </c>
      <c r="Z78" s="31">
        <f t="shared" si="30"/>
        <v>375</v>
      </c>
      <c r="AA78" s="32">
        <f t="shared" si="31"/>
        <v>219.4875</v>
      </c>
      <c r="AB78" s="20">
        <v>210</v>
      </c>
      <c r="AC78" s="93">
        <v>220</v>
      </c>
      <c r="AD78" s="20">
        <v>0</v>
      </c>
      <c r="AE78" s="20"/>
      <c r="AF78" s="31">
        <v>220</v>
      </c>
      <c r="AG78" s="32">
        <f t="shared" si="32"/>
        <v>128.76600000000002</v>
      </c>
      <c r="AH78" s="31">
        <f t="shared" si="33"/>
        <v>595</v>
      </c>
      <c r="AI78" s="32">
        <f t="shared" si="34"/>
        <v>348.25350000000003</v>
      </c>
      <c r="AJ78" s="20"/>
      <c r="AK78" s="20"/>
      <c r="AL78" s="20">
        <v>5</v>
      </c>
    </row>
    <row r="79" spans="1:38" ht="12.75">
      <c r="A79" s="20">
        <v>0</v>
      </c>
      <c r="B79" s="20" t="s">
        <v>172</v>
      </c>
      <c r="C79" s="20" t="s">
        <v>37</v>
      </c>
      <c r="D79" s="20" t="s">
        <v>26</v>
      </c>
      <c r="E79" s="20">
        <v>90</v>
      </c>
      <c r="F79" s="20" t="s">
        <v>527</v>
      </c>
      <c r="G79" s="20" t="s">
        <v>526</v>
      </c>
      <c r="H79" s="20" t="s">
        <v>525</v>
      </c>
      <c r="I79" s="20" t="s">
        <v>20</v>
      </c>
      <c r="J79" s="46">
        <v>30463</v>
      </c>
      <c r="K79" s="20" t="s">
        <v>19</v>
      </c>
      <c r="L79" s="19">
        <v>89</v>
      </c>
      <c r="M79" s="32">
        <v>0.5893</v>
      </c>
      <c r="N79" s="74">
        <v>220</v>
      </c>
      <c r="O79" s="94">
        <v>220</v>
      </c>
      <c r="P79" s="93">
        <v>240</v>
      </c>
      <c r="Q79" s="20"/>
      <c r="R79" s="31">
        <v>0</v>
      </c>
      <c r="S79" s="32">
        <f t="shared" si="28"/>
        <v>0</v>
      </c>
      <c r="T79" s="74">
        <v>220</v>
      </c>
      <c r="U79" s="74">
        <v>220</v>
      </c>
      <c r="V79" s="74">
        <v>220</v>
      </c>
      <c r="W79" s="20"/>
      <c r="X79" s="31">
        <v>0</v>
      </c>
      <c r="Y79" s="32">
        <f t="shared" si="29"/>
        <v>0</v>
      </c>
      <c r="Z79" s="31">
        <f t="shared" si="30"/>
        <v>0</v>
      </c>
      <c r="AA79" s="32">
        <f t="shared" si="31"/>
        <v>0</v>
      </c>
      <c r="AB79" s="74">
        <v>205</v>
      </c>
      <c r="AC79" s="74">
        <v>0</v>
      </c>
      <c r="AD79" s="74">
        <v>0</v>
      </c>
      <c r="AE79" s="20"/>
      <c r="AF79" s="31">
        <v>0</v>
      </c>
      <c r="AG79" s="32">
        <f t="shared" si="32"/>
        <v>0</v>
      </c>
      <c r="AH79" s="31">
        <f t="shared" si="33"/>
        <v>0</v>
      </c>
      <c r="AI79" s="32">
        <f t="shared" si="34"/>
        <v>0</v>
      </c>
      <c r="AJ79" s="20"/>
      <c r="AK79" s="20" t="s">
        <v>524</v>
      </c>
      <c r="AL79" s="20">
        <v>0</v>
      </c>
    </row>
    <row r="80" spans="1:38" ht="12.75">
      <c r="A80" s="20">
        <v>12</v>
      </c>
      <c r="B80" s="20">
        <v>1</v>
      </c>
      <c r="C80" s="20" t="s">
        <v>37</v>
      </c>
      <c r="D80" s="20" t="s">
        <v>26</v>
      </c>
      <c r="E80" s="20">
        <v>90</v>
      </c>
      <c r="F80" s="20" t="s">
        <v>523</v>
      </c>
      <c r="G80" s="20" t="s">
        <v>345</v>
      </c>
      <c r="H80" s="20" t="s">
        <v>345</v>
      </c>
      <c r="I80" s="20" t="s">
        <v>20</v>
      </c>
      <c r="J80" s="46">
        <v>37710</v>
      </c>
      <c r="K80" s="20" t="s">
        <v>135</v>
      </c>
      <c r="L80" s="19">
        <v>89.85</v>
      </c>
      <c r="M80" s="32">
        <v>0.6916</v>
      </c>
      <c r="N80" s="29">
        <v>160</v>
      </c>
      <c r="O80" s="94">
        <v>170</v>
      </c>
      <c r="P80" s="93">
        <v>180</v>
      </c>
      <c r="Q80" s="20"/>
      <c r="R80" s="31">
        <v>180</v>
      </c>
      <c r="S80" s="32">
        <f t="shared" si="28"/>
        <v>124.488</v>
      </c>
      <c r="T80" s="74">
        <v>150</v>
      </c>
      <c r="U80" s="93">
        <v>150</v>
      </c>
      <c r="V80" s="93">
        <v>160</v>
      </c>
      <c r="W80" s="20"/>
      <c r="X80" s="31">
        <v>160</v>
      </c>
      <c r="Y80" s="32">
        <f t="shared" si="29"/>
        <v>110.656</v>
      </c>
      <c r="Z80" s="31">
        <f t="shared" si="30"/>
        <v>340</v>
      </c>
      <c r="AA80" s="32">
        <f t="shared" si="31"/>
        <v>235.144</v>
      </c>
      <c r="AB80" s="20">
        <v>160</v>
      </c>
      <c r="AC80" s="93">
        <v>170</v>
      </c>
      <c r="AD80" s="20">
        <v>175</v>
      </c>
      <c r="AE80" s="20"/>
      <c r="AF80" s="31">
        <v>175</v>
      </c>
      <c r="AG80" s="32">
        <f t="shared" si="32"/>
        <v>121.03</v>
      </c>
      <c r="AH80" s="31">
        <f t="shared" si="33"/>
        <v>515</v>
      </c>
      <c r="AI80" s="32">
        <f t="shared" si="34"/>
        <v>356.174</v>
      </c>
      <c r="AJ80" s="20"/>
      <c r="AK80" s="20" t="s">
        <v>522</v>
      </c>
      <c r="AL80" s="20">
        <v>12</v>
      </c>
    </row>
    <row r="81" spans="1:38" ht="15" customHeight="1">
      <c r="A81" s="20">
        <v>12</v>
      </c>
      <c r="B81" s="20">
        <v>1</v>
      </c>
      <c r="C81" s="20" t="s">
        <v>37</v>
      </c>
      <c r="D81" s="20" t="s">
        <v>26</v>
      </c>
      <c r="E81" s="20">
        <v>100</v>
      </c>
      <c r="F81" s="20" t="s">
        <v>513</v>
      </c>
      <c r="G81" s="20" t="s">
        <v>179</v>
      </c>
      <c r="H81" s="20" t="s">
        <v>179</v>
      </c>
      <c r="I81" s="20" t="s">
        <v>20</v>
      </c>
      <c r="J81" s="46">
        <v>26381</v>
      </c>
      <c r="K81" s="20" t="s">
        <v>52</v>
      </c>
      <c r="L81" s="19">
        <v>96.4</v>
      </c>
      <c r="M81" s="32">
        <v>0.6025</v>
      </c>
      <c r="N81" s="29">
        <v>190</v>
      </c>
      <c r="O81" s="20">
        <v>215</v>
      </c>
      <c r="P81" s="31">
        <v>0</v>
      </c>
      <c r="Q81" s="42"/>
      <c r="R81" s="20">
        <v>215</v>
      </c>
      <c r="S81" s="32">
        <f t="shared" si="28"/>
        <v>129.5375</v>
      </c>
      <c r="T81" s="20">
        <v>205</v>
      </c>
      <c r="U81" s="20">
        <v>215</v>
      </c>
      <c r="V81" s="74">
        <v>225</v>
      </c>
      <c r="W81" s="42"/>
      <c r="X81" s="31">
        <v>215</v>
      </c>
      <c r="Y81" s="32">
        <f t="shared" si="29"/>
        <v>129.5375</v>
      </c>
      <c r="Z81" s="31">
        <f t="shared" si="30"/>
        <v>430</v>
      </c>
      <c r="AA81" s="32">
        <f t="shared" si="31"/>
        <v>259.075</v>
      </c>
      <c r="AB81" s="20">
        <v>180</v>
      </c>
      <c r="AC81" s="20">
        <v>225</v>
      </c>
      <c r="AD81" s="74">
        <v>0</v>
      </c>
      <c r="AE81" s="42"/>
      <c r="AF81" s="31">
        <v>225</v>
      </c>
      <c r="AG81" s="32">
        <f t="shared" si="32"/>
        <v>135.5625</v>
      </c>
      <c r="AH81" s="31">
        <f t="shared" si="33"/>
        <v>655</v>
      </c>
      <c r="AI81" s="32">
        <f t="shared" si="34"/>
        <v>394.63750000000005</v>
      </c>
      <c r="AJ81" s="20"/>
      <c r="AK81" s="20" t="s">
        <v>40</v>
      </c>
      <c r="AL81" s="20">
        <v>12</v>
      </c>
    </row>
    <row r="82" spans="1:38" ht="15" customHeight="1">
      <c r="A82" s="20">
        <v>12</v>
      </c>
      <c r="B82" s="20">
        <v>1</v>
      </c>
      <c r="C82" s="20" t="s">
        <v>37</v>
      </c>
      <c r="D82" s="20" t="s">
        <v>26</v>
      </c>
      <c r="E82" s="20">
        <v>100</v>
      </c>
      <c r="F82" s="20" t="s">
        <v>1142</v>
      </c>
      <c r="G82" s="20" t="s">
        <v>896</v>
      </c>
      <c r="H82" s="20" t="s">
        <v>896</v>
      </c>
      <c r="I82" s="20" t="s">
        <v>20</v>
      </c>
      <c r="J82" s="46">
        <v>20920</v>
      </c>
      <c r="K82" s="20" t="s">
        <v>53</v>
      </c>
      <c r="L82" s="19">
        <v>99</v>
      </c>
      <c r="M82" s="32">
        <v>0.956</v>
      </c>
      <c r="N82" s="74">
        <v>220</v>
      </c>
      <c r="O82" s="20">
        <v>230</v>
      </c>
      <c r="P82" s="31">
        <v>240</v>
      </c>
      <c r="Q82" s="42"/>
      <c r="R82" s="20">
        <v>240</v>
      </c>
      <c r="S82" s="32">
        <f t="shared" si="28"/>
        <v>229.44</v>
      </c>
      <c r="T82" s="20">
        <v>160</v>
      </c>
      <c r="U82" s="20">
        <v>175</v>
      </c>
      <c r="V82" s="74">
        <v>180</v>
      </c>
      <c r="W82" s="42"/>
      <c r="X82" s="31">
        <v>175</v>
      </c>
      <c r="Y82" s="32">
        <f t="shared" si="29"/>
        <v>167.29999999999998</v>
      </c>
      <c r="Z82" s="31">
        <f t="shared" si="30"/>
        <v>415</v>
      </c>
      <c r="AA82" s="32">
        <f t="shared" si="31"/>
        <v>396.74</v>
      </c>
      <c r="AB82" s="20">
        <v>220</v>
      </c>
      <c r="AC82" s="20">
        <v>240</v>
      </c>
      <c r="AD82" s="20">
        <v>250</v>
      </c>
      <c r="AE82" s="42"/>
      <c r="AF82" s="31">
        <v>250</v>
      </c>
      <c r="AG82" s="32">
        <f t="shared" si="32"/>
        <v>239</v>
      </c>
      <c r="AH82" s="31">
        <f t="shared" si="33"/>
        <v>665</v>
      </c>
      <c r="AI82" s="32">
        <f t="shared" si="34"/>
        <v>635.74</v>
      </c>
      <c r="AJ82" s="20"/>
      <c r="AK82" s="20"/>
      <c r="AL82" s="20">
        <v>12</v>
      </c>
    </row>
    <row r="83" spans="1:38" ht="12.75">
      <c r="A83" s="20">
        <v>12</v>
      </c>
      <c r="B83" s="20">
        <v>1</v>
      </c>
      <c r="C83" s="20" t="s">
        <v>37</v>
      </c>
      <c r="D83" s="20" t="s">
        <v>26</v>
      </c>
      <c r="E83" s="20">
        <v>100</v>
      </c>
      <c r="F83" s="20" t="s">
        <v>513</v>
      </c>
      <c r="G83" s="20" t="s">
        <v>179</v>
      </c>
      <c r="H83" s="20" t="s">
        <v>179</v>
      </c>
      <c r="I83" s="20" t="s">
        <v>20</v>
      </c>
      <c r="J83" s="46">
        <v>26381</v>
      </c>
      <c r="K83" s="20" t="s">
        <v>19</v>
      </c>
      <c r="L83" s="19">
        <v>96.4</v>
      </c>
      <c r="M83" s="32">
        <v>0.6025</v>
      </c>
      <c r="N83" s="29">
        <v>190</v>
      </c>
      <c r="O83" s="20">
        <v>215</v>
      </c>
      <c r="P83" s="31">
        <v>0</v>
      </c>
      <c r="Q83" s="42"/>
      <c r="R83" s="20">
        <v>215</v>
      </c>
      <c r="S83" s="32">
        <f t="shared" si="28"/>
        <v>129.5375</v>
      </c>
      <c r="T83" s="20">
        <v>205</v>
      </c>
      <c r="U83" s="20">
        <v>215</v>
      </c>
      <c r="V83" s="74">
        <v>225</v>
      </c>
      <c r="W83" s="42"/>
      <c r="X83" s="31">
        <v>215</v>
      </c>
      <c r="Y83" s="32">
        <f t="shared" si="29"/>
        <v>129.5375</v>
      </c>
      <c r="Z83" s="31">
        <f t="shared" si="30"/>
        <v>430</v>
      </c>
      <c r="AA83" s="32">
        <f t="shared" si="31"/>
        <v>259.075</v>
      </c>
      <c r="AB83" s="20">
        <v>180</v>
      </c>
      <c r="AC83" s="20">
        <v>225</v>
      </c>
      <c r="AD83" s="74">
        <v>0</v>
      </c>
      <c r="AE83" s="42"/>
      <c r="AF83" s="31">
        <v>225</v>
      </c>
      <c r="AG83" s="32">
        <f t="shared" si="32"/>
        <v>135.5625</v>
      </c>
      <c r="AH83" s="31">
        <f t="shared" si="33"/>
        <v>655</v>
      </c>
      <c r="AI83" s="32">
        <f t="shared" si="34"/>
        <v>394.63750000000005</v>
      </c>
      <c r="AJ83" s="20"/>
      <c r="AK83" s="20" t="s">
        <v>40</v>
      </c>
      <c r="AL83" s="20">
        <v>12</v>
      </c>
    </row>
    <row r="84" spans="1:38" ht="12.75">
      <c r="A84" s="20">
        <v>12</v>
      </c>
      <c r="B84" s="20">
        <v>1</v>
      </c>
      <c r="C84" s="20" t="s">
        <v>37</v>
      </c>
      <c r="D84" s="20" t="s">
        <v>26</v>
      </c>
      <c r="E84" s="20">
        <v>110</v>
      </c>
      <c r="F84" s="20" t="s">
        <v>521</v>
      </c>
      <c r="G84" s="20" t="s">
        <v>705</v>
      </c>
      <c r="H84" s="20" t="s">
        <v>705</v>
      </c>
      <c r="I84" s="20" t="s">
        <v>20</v>
      </c>
      <c r="J84" s="46">
        <v>25070</v>
      </c>
      <c r="K84" s="20" t="s">
        <v>123</v>
      </c>
      <c r="L84" s="19">
        <v>108</v>
      </c>
      <c r="M84" s="32">
        <v>0.6324</v>
      </c>
      <c r="N84" s="29">
        <v>200</v>
      </c>
      <c r="O84" s="94">
        <v>215</v>
      </c>
      <c r="P84" s="93" t="s">
        <v>520</v>
      </c>
      <c r="Q84" s="20"/>
      <c r="R84" s="31">
        <v>222.5</v>
      </c>
      <c r="S84" s="32">
        <f t="shared" si="28"/>
        <v>140.709</v>
      </c>
      <c r="T84" s="29">
        <v>160</v>
      </c>
      <c r="U84" s="93">
        <v>170</v>
      </c>
      <c r="V84" s="93" t="s">
        <v>519</v>
      </c>
      <c r="W84" s="20">
        <v>190</v>
      </c>
      <c r="X84" s="31">
        <v>182.5</v>
      </c>
      <c r="Y84" s="32">
        <f t="shared" si="29"/>
        <v>115.413</v>
      </c>
      <c r="Z84" s="31">
        <f t="shared" si="30"/>
        <v>405</v>
      </c>
      <c r="AA84" s="32">
        <f t="shared" si="31"/>
        <v>256.12199999999996</v>
      </c>
      <c r="AB84" s="20">
        <v>200</v>
      </c>
      <c r="AC84" s="74">
        <v>205</v>
      </c>
      <c r="AD84" s="20">
        <v>205</v>
      </c>
      <c r="AE84" s="20"/>
      <c r="AF84" s="31">
        <v>205</v>
      </c>
      <c r="AG84" s="32">
        <f t="shared" si="32"/>
        <v>129.642</v>
      </c>
      <c r="AH84" s="31">
        <f t="shared" si="33"/>
        <v>610</v>
      </c>
      <c r="AI84" s="32">
        <f t="shared" si="34"/>
        <v>385.76399999999995</v>
      </c>
      <c r="AJ84" s="20"/>
      <c r="AK84" s="20" t="s">
        <v>518</v>
      </c>
      <c r="AL84" s="20">
        <v>12</v>
      </c>
    </row>
    <row r="85" spans="1:38" ht="12.75">
      <c r="A85" s="20">
        <v>12</v>
      </c>
      <c r="B85" s="20">
        <v>1</v>
      </c>
      <c r="C85" s="20" t="s">
        <v>37</v>
      </c>
      <c r="D85" s="20" t="s">
        <v>26</v>
      </c>
      <c r="E85" s="20">
        <v>110</v>
      </c>
      <c r="F85" s="20" t="s">
        <v>1140</v>
      </c>
      <c r="G85" s="20" t="s">
        <v>64</v>
      </c>
      <c r="H85" s="20" t="s">
        <v>64</v>
      </c>
      <c r="I85" s="20" t="s">
        <v>64</v>
      </c>
      <c r="J85" s="46">
        <v>34450</v>
      </c>
      <c r="K85" s="20" t="s">
        <v>19</v>
      </c>
      <c r="L85" s="19">
        <v>108.6</v>
      </c>
      <c r="M85" s="32">
        <v>0.5382</v>
      </c>
      <c r="N85" s="29">
        <v>230</v>
      </c>
      <c r="O85" s="74">
        <v>250</v>
      </c>
      <c r="P85" s="74">
        <v>265</v>
      </c>
      <c r="Q85" s="20"/>
      <c r="R85" s="31">
        <v>230</v>
      </c>
      <c r="S85" s="32">
        <f t="shared" si="28"/>
        <v>123.786</v>
      </c>
      <c r="T85" s="74">
        <v>185</v>
      </c>
      <c r="U85" s="93">
        <v>190</v>
      </c>
      <c r="V85" s="74">
        <v>200</v>
      </c>
      <c r="W85" s="20"/>
      <c r="X85" s="31">
        <v>190</v>
      </c>
      <c r="Y85" s="32">
        <f t="shared" si="29"/>
        <v>102.258</v>
      </c>
      <c r="Z85" s="31">
        <f t="shared" si="30"/>
        <v>420</v>
      </c>
      <c r="AA85" s="32">
        <f t="shared" si="31"/>
        <v>226.044</v>
      </c>
      <c r="AB85" s="20">
        <v>270</v>
      </c>
      <c r="AC85" s="20">
        <v>285</v>
      </c>
      <c r="AD85" s="74">
        <v>300</v>
      </c>
      <c r="AE85" s="20"/>
      <c r="AF85" s="31">
        <v>285</v>
      </c>
      <c r="AG85" s="32">
        <f t="shared" si="32"/>
        <v>153.387</v>
      </c>
      <c r="AH85" s="31">
        <f t="shared" si="33"/>
        <v>705</v>
      </c>
      <c r="AI85" s="32">
        <f t="shared" si="34"/>
        <v>379.431</v>
      </c>
      <c r="AJ85" s="20"/>
      <c r="AK85" s="20"/>
      <c r="AL85" s="20">
        <v>12</v>
      </c>
    </row>
    <row r="86" spans="1:38" ht="12.75">
      <c r="A86" s="20">
        <v>12</v>
      </c>
      <c r="B86" s="20">
        <v>1</v>
      </c>
      <c r="C86" s="20" t="s">
        <v>37</v>
      </c>
      <c r="D86" s="20" t="s">
        <v>26</v>
      </c>
      <c r="E86" s="20">
        <v>140</v>
      </c>
      <c r="F86" s="20" t="s">
        <v>517</v>
      </c>
      <c r="G86" s="20" t="s">
        <v>516</v>
      </c>
      <c r="H86" s="20" t="s">
        <v>23</v>
      </c>
      <c r="I86" s="20" t="s">
        <v>20</v>
      </c>
      <c r="J86" s="46">
        <v>35483</v>
      </c>
      <c r="K86" s="20" t="s">
        <v>118</v>
      </c>
      <c r="L86" s="19">
        <v>138.6</v>
      </c>
      <c r="M86" s="32">
        <v>0.5151</v>
      </c>
      <c r="N86" s="29">
        <v>200</v>
      </c>
      <c r="O86" s="94">
        <v>210</v>
      </c>
      <c r="P86" s="93">
        <v>220</v>
      </c>
      <c r="Q86" s="20"/>
      <c r="R86" s="31">
        <v>220</v>
      </c>
      <c r="S86" s="32">
        <f t="shared" si="28"/>
        <v>113.322</v>
      </c>
      <c r="T86" s="29">
        <v>100</v>
      </c>
      <c r="U86" s="74">
        <v>120</v>
      </c>
      <c r="V86" s="93">
        <v>120</v>
      </c>
      <c r="W86" s="20"/>
      <c r="X86" s="31">
        <v>120</v>
      </c>
      <c r="Y86" s="32">
        <f t="shared" si="29"/>
        <v>61.812</v>
      </c>
      <c r="Z86" s="31">
        <f t="shared" si="30"/>
        <v>340</v>
      </c>
      <c r="AA86" s="32">
        <f t="shared" si="31"/>
        <v>175.13400000000001</v>
      </c>
      <c r="AB86" s="20">
        <v>170</v>
      </c>
      <c r="AC86" s="93">
        <v>180</v>
      </c>
      <c r="AD86" s="20">
        <v>190</v>
      </c>
      <c r="AE86" s="20"/>
      <c r="AF86" s="31">
        <v>190</v>
      </c>
      <c r="AG86" s="32">
        <f t="shared" si="32"/>
        <v>97.869</v>
      </c>
      <c r="AH86" s="31">
        <f t="shared" si="33"/>
        <v>530</v>
      </c>
      <c r="AI86" s="32">
        <f t="shared" si="34"/>
        <v>273.003</v>
      </c>
      <c r="AJ86" s="20"/>
      <c r="AK86" s="20"/>
      <c r="AL86" s="20">
        <v>12</v>
      </c>
    </row>
    <row r="87" spans="1:38" ht="12.75">
      <c r="A87" s="20"/>
      <c r="B87" s="20"/>
      <c r="C87" s="20"/>
      <c r="D87" s="20"/>
      <c r="E87" s="20"/>
      <c r="F87" s="31" t="s">
        <v>383</v>
      </c>
      <c r="G87" s="31" t="s">
        <v>175</v>
      </c>
      <c r="H87" s="20"/>
      <c r="I87" s="20"/>
      <c r="J87" s="19"/>
      <c r="K87" s="32"/>
      <c r="L87" s="20"/>
      <c r="M87" s="29"/>
      <c r="N87" s="29"/>
      <c r="O87" s="20"/>
      <c r="P87" s="31"/>
      <c r="Q87" s="42"/>
      <c r="R87" s="20"/>
      <c r="S87" s="20"/>
      <c r="T87" s="20"/>
      <c r="U87" s="20"/>
      <c r="V87" s="31"/>
      <c r="W87" s="42"/>
      <c r="X87" s="31"/>
      <c r="Y87" s="32"/>
      <c r="Z87" s="20"/>
      <c r="AA87" s="29"/>
      <c r="AB87" s="20"/>
      <c r="AC87" s="20"/>
      <c r="AD87" s="31"/>
      <c r="AE87" s="42"/>
      <c r="AF87" s="31"/>
      <c r="AG87" s="32"/>
      <c r="AH87" s="20"/>
      <c r="AI87" s="20"/>
      <c r="AJ87" s="20"/>
      <c r="AK87" s="20"/>
      <c r="AL87" s="20"/>
    </row>
    <row r="88" spans="1:38" ht="12.75">
      <c r="A88" s="20"/>
      <c r="B88" s="20"/>
      <c r="C88" s="20"/>
      <c r="D88" s="20"/>
      <c r="E88" s="20"/>
      <c r="F88" s="31" t="s">
        <v>126</v>
      </c>
      <c r="G88" s="31" t="s">
        <v>130</v>
      </c>
      <c r="H88" s="20"/>
      <c r="I88" s="20"/>
      <c r="J88" s="19"/>
      <c r="K88" s="32"/>
      <c r="L88" s="20"/>
      <c r="M88" s="29"/>
      <c r="N88" s="29"/>
      <c r="O88" s="20"/>
      <c r="P88" s="31"/>
      <c r="Q88" s="42"/>
      <c r="R88" s="20"/>
      <c r="S88" s="20"/>
      <c r="T88" s="20"/>
      <c r="U88" s="20"/>
      <c r="V88" s="31"/>
      <c r="W88" s="42"/>
      <c r="X88" s="31"/>
      <c r="Y88" s="32"/>
      <c r="Z88" s="20"/>
      <c r="AA88" s="29"/>
      <c r="AB88" s="20"/>
      <c r="AC88" s="20"/>
      <c r="AD88" s="31"/>
      <c r="AE88" s="42"/>
      <c r="AF88" s="31"/>
      <c r="AG88" s="32"/>
      <c r="AH88" s="20"/>
      <c r="AI88" s="20"/>
      <c r="AJ88" s="20"/>
      <c r="AK88" s="20"/>
      <c r="AL88" s="20"/>
    </row>
    <row r="89" spans="1:38" ht="12.75">
      <c r="A89" s="20">
        <v>12</v>
      </c>
      <c r="B89" s="20">
        <v>1</v>
      </c>
      <c r="C89" s="20" t="s">
        <v>37</v>
      </c>
      <c r="D89" s="20" t="s">
        <v>29</v>
      </c>
      <c r="E89" s="20">
        <v>82.5</v>
      </c>
      <c r="F89" s="20" t="s">
        <v>515</v>
      </c>
      <c r="G89" s="20" t="s">
        <v>514</v>
      </c>
      <c r="H89" s="20" t="s">
        <v>23</v>
      </c>
      <c r="I89" s="20" t="s">
        <v>20</v>
      </c>
      <c r="J89" s="46">
        <v>28710</v>
      </c>
      <c r="K89" s="20" t="s">
        <v>19</v>
      </c>
      <c r="L89" s="20">
        <v>80.5</v>
      </c>
      <c r="M89" s="32">
        <v>0.6301</v>
      </c>
      <c r="N89" s="29">
        <v>345</v>
      </c>
      <c r="O89" s="73">
        <v>360</v>
      </c>
      <c r="P89" s="31">
        <v>360</v>
      </c>
      <c r="Q89" s="42"/>
      <c r="R89" s="20">
        <v>360</v>
      </c>
      <c r="S89" s="32">
        <f>R89*M89</f>
        <v>226.83599999999998</v>
      </c>
      <c r="T89" s="20"/>
      <c r="U89" s="20"/>
      <c r="V89" s="31"/>
      <c r="W89" s="42"/>
      <c r="X89" s="31"/>
      <c r="Y89" s="32">
        <f>X89*M89</f>
        <v>0</v>
      </c>
      <c r="Z89" s="31">
        <f>X89+R89</f>
        <v>360</v>
      </c>
      <c r="AA89" s="32">
        <f>Z89*M89</f>
        <v>226.83599999999998</v>
      </c>
      <c r="AB89" s="20"/>
      <c r="AC89" s="74"/>
      <c r="AD89" s="74"/>
      <c r="AE89" s="42"/>
      <c r="AF89" s="31"/>
      <c r="AG89" s="32">
        <f>AF89*M89</f>
        <v>0</v>
      </c>
      <c r="AH89" s="31">
        <f>AF89+Z89</f>
        <v>360</v>
      </c>
      <c r="AI89" s="32">
        <f>AH89*M89</f>
        <v>226.83599999999998</v>
      </c>
      <c r="AJ89" s="20"/>
      <c r="AK89" s="20"/>
      <c r="AL89" s="20">
        <v>12</v>
      </c>
    </row>
    <row r="90" spans="1:38" ht="12.75">
      <c r="A90" s="20">
        <v>12</v>
      </c>
      <c r="B90" s="20">
        <v>1</v>
      </c>
      <c r="C90" s="20" t="s">
        <v>37</v>
      </c>
      <c r="D90" s="20" t="s">
        <v>29</v>
      </c>
      <c r="E90" s="20">
        <v>100</v>
      </c>
      <c r="F90" s="20" t="s">
        <v>513</v>
      </c>
      <c r="G90" s="20" t="s">
        <v>179</v>
      </c>
      <c r="H90" s="20" t="s">
        <v>179</v>
      </c>
      <c r="I90" s="20" t="s">
        <v>20</v>
      </c>
      <c r="J90" s="46">
        <v>26381</v>
      </c>
      <c r="K90" s="20" t="s">
        <v>52</v>
      </c>
      <c r="L90" s="20">
        <v>96.4</v>
      </c>
      <c r="M90" s="32">
        <v>0.6025</v>
      </c>
      <c r="N90" s="29">
        <v>250</v>
      </c>
      <c r="O90" s="20">
        <v>275</v>
      </c>
      <c r="P90" s="31">
        <v>300</v>
      </c>
      <c r="Q90" s="42"/>
      <c r="R90" s="20">
        <v>300</v>
      </c>
      <c r="S90" s="32">
        <f>R90*M90</f>
        <v>180.75</v>
      </c>
      <c r="T90" s="20"/>
      <c r="U90" s="20"/>
      <c r="V90" s="31"/>
      <c r="W90" s="42"/>
      <c r="X90" s="31"/>
      <c r="Y90" s="32">
        <f>X90*M90</f>
        <v>0</v>
      </c>
      <c r="Z90" s="31">
        <f>X90+R90</f>
        <v>300</v>
      </c>
      <c r="AA90" s="32">
        <f>Z90*M90</f>
        <v>180.75</v>
      </c>
      <c r="AB90" s="20"/>
      <c r="AC90" s="20"/>
      <c r="AD90" s="74"/>
      <c r="AE90" s="42"/>
      <c r="AF90" s="31"/>
      <c r="AG90" s="32">
        <f>AF90*M90</f>
        <v>0</v>
      </c>
      <c r="AH90" s="31">
        <f>AF90+Z90</f>
        <v>300</v>
      </c>
      <c r="AI90" s="32">
        <f>AH90*M90</f>
        <v>180.75</v>
      </c>
      <c r="AJ90" s="20"/>
      <c r="AK90" s="20" t="s">
        <v>40</v>
      </c>
      <c r="AL90" s="20">
        <v>12</v>
      </c>
    </row>
    <row r="91" spans="1:38" ht="12.75">
      <c r="A91" s="20">
        <v>12</v>
      </c>
      <c r="B91" s="20">
        <v>1</v>
      </c>
      <c r="C91" s="20" t="s">
        <v>37</v>
      </c>
      <c r="D91" s="20" t="s">
        <v>29</v>
      </c>
      <c r="E91" s="20">
        <v>100</v>
      </c>
      <c r="F91" s="20" t="s">
        <v>513</v>
      </c>
      <c r="G91" s="20" t="s">
        <v>179</v>
      </c>
      <c r="H91" s="20" t="s">
        <v>179</v>
      </c>
      <c r="I91" s="20" t="s">
        <v>20</v>
      </c>
      <c r="J91" s="46">
        <v>26381</v>
      </c>
      <c r="K91" s="20" t="s">
        <v>19</v>
      </c>
      <c r="L91" s="20">
        <v>96.4</v>
      </c>
      <c r="M91" s="32">
        <v>0.6025</v>
      </c>
      <c r="N91" s="29">
        <v>250</v>
      </c>
      <c r="O91" s="20">
        <v>275</v>
      </c>
      <c r="P91" s="31">
        <v>300</v>
      </c>
      <c r="Q91" s="42"/>
      <c r="R91" s="20">
        <v>300</v>
      </c>
      <c r="S91" s="32">
        <f>R91*M91</f>
        <v>180.75</v>
      </c>
      <c r="T91" s="20"/>
      <c r="U91" s="20"/>
      <c r="V91" s="31"/>
      <c r="W91" s="42"/>
      <c r="X91" s="31"/>
      <c r="Y91" s="32">
        <f>X91*M91</f>
        <v>0</v>
      </c>
      <c r="Z91" s="31">
        <f>X91+R91</f>
        <v>300</v>
      </c>
      <c r="AA91" s="32">
        <f>Z91*M91</f>
        <v>180.75</v>
      </c>
      <c r="AB91" s="20"/>
      <c r="AC91" s="20"/>
      <c r="AD91" s="74"/>
      <c r="AE91" s="42"/>
      <c r="AF91" s="31"/>
      <c r="AG91" s="32">
        <f>AF91*M91</f>
        <v>0</v>
      </c>
      <c r="AH91" s="31">
        <f>AF91+Z91</f>
        <v>300</v>
      </c>
      <c r="AI91" s="32">
        <f>AH91*M91</f>
        <v>180.75</v>
      </c>
      <c r="AJ91" s="20"/>
      <c r="AK91" s="20" t="s">
        <v>40</v>
      </c>
      <c r="AL91" s="20">
        <v>12</v>
      </c>
    </row>
    <row r="92" spans="1:38" ht="12.75">
      <c r="A92" s="20"/>
      <c r="B92" s="20"/>
      <c r="C92" s="20"/>
      <c r="D92" s="20"/>
      <c r="E92" s="20"/>
      <c r="F92" s="31" t="s">
        <v>383</v>
      </c>
      <c r="G92" s="31" t="s">
        <v>175</v>
      </c>
      <c r="H92" s="20"/>
      <c r="I92" s="20"/>
      <c r="J92" s="19"/>
      <c r="K92" s="32"/>
      <c r="L92" s="20"/>
      <c r="M92" s="29"/>
      <c r="N92" s="29"/>
      <c r="O92" s="20"/>
      <c r="P92" s="31"/>
      <c r="Q92" s="42"/>
      <c r="R92" s="20"/>
      <c r="S92" s="20"/>
      <c r="T92" s="20"/>
      <c r="U92" s="20"/>
      <c r="V92" s="31"/>
      <c r="W92" s="42"/>
      <c r="X92" s="31"/>
      <c r="Y92" s="32"/>
      <c r="Z92" s="20"/>
      <c r="AA92" s="29"/>
      <c r="AB92" s="20"/>
      <c r="AC92" s="20"/>
      <c r="AD92" s="31"/>
      <c r="AE92" s="42"/>
      <c r="AF92" s="31"/>
      <c r="AG92" s="32"/>
      <c r="AH92" s="20"/>
      <c r="AI92" s="20"/>
      <c r="AJ92" s="20"/>
      <c r="AK92" s="20"/>
      <c r="AL92" s="20"/>
    </row>
    <row r="93" spans="1:38" ht="12.75">
      <c r="A93" s="20"/>
      <c r="B93" s="20"/>
      <c r="C93" s="20"/>
      <c r="D93" s="20"/>
      <c r="E93" s="20"/>
      <c r="F93" s="31" t="s">
        <v>128</v>
      </c>
      <c r="G93" s="31" t="s">
        <v>130</v>
      </c>
      <c r="H93" s="20"/>
      <c r="I93" s="20"/>
      <c r="J93" s="19"/>
      <c r="K93" s="32"/>
      <c r="L93" s="20"/>
      <c r="M93" s="29"/>
      <c r="N93" s="29"/>
      <c r="O93" s="20"/>
      <c r="P93" s="31"/>
      <c r="Q93" s="42"/>
      <c r="R93" s="20"/>
      <c r="S93" s="20"/>
      <c r="T93" s="20"/>
      <c r="U93" s="20"/>
      <c r="V93" s="31"/>
      <c r="W93" s="42"/>
      <c r="X93" s="31"/>
      <c r="Y93" s="32"/>
      <c r="Z93" s="20"/>
      <c r="AA93" s="29"/>
      <c r="AB93" s="20"/>
      <c r="AC93" s="20"/>
      <c r="AD93" s="31"/>
      <c r="AE93" s="42"/>
      <c r="AF93" s="31"/>
      <c r="AG93" s="32"/>
      <c r="AH93" s="20"/>
      <c r="AI93" s="20"/>
      <c r="AJ93" s="20"/>
      <c r="AK93" s="20"/>
      <c r="AL93" s="20"/>
    </row>
    <row r="94" spans="1:38" ht="12.75">
      <c r="A94" s="20">
        <v>12</v>
      </c>
      <c r="B94" s="20">
        <v>1</v>
      </c>
      <c r="C94" s="20" t="s">
        <v>37</v>
      </c>
      <c r="D94" s="20" t="s">
        <v>29</v>
      </c>
      <c r="E94" s="20">
        <v>82.5</v>
      </c>
      <c r="F94" s="20" t="s">
        <v>515</v>
      </c>
      <c r="G94" s="20" t="s">
        <v>514</v>
      </c>
      <c r="H94" s="20" t="s">
        <v>23</v>
      </c>
      <c r="I94" s="20" t="s">
        <v>20</v>
      </c>
      <c r="J94" s="46">
        <v>28710</v>
      </c>
      <c r="K94" s="20" t="s">
        <v>19</v>
      </c>
      <c r="L94" s="20">
        <v>80.5</v>
      </c>
      <c r="M94" s="32">
        <v>0.6301</v>
      </c>
      <c r="N94" s="29"/>
      <c r="O94" s="20"/>
      <c r="P94" s="31"/>
      <c r="Q94" s="42"/>
      <c r="R94" s="20"/>
      <c r="S94" s="32">
        <f>R94*M94</f>
        <v>0</v>
      </c>
      <c r="T94" s="20"/>
      <c r="U94" s="20"/>
      <c r="V94" s="31"/>
      <c r="W94" s="42"/>
      <c r="X94" s="31"/>
      <c r="Y94" s="32">
        <f>X94*M94</f>
        <v>0</v>
      </c>
      <c r="Z94" s="31">
        <f>X94+R94</f>
        <v>0</v>
      </c>
      <c r="AA94" s="32">
        <f>Z94*M94</f>
        <v>0</v>
      </c>
      <c r="AB94" s="20">
        <v>260</v>
      </c>
      <c r="AC94" s="74">
        <v>280</v>
      </c>
      <c r="AD94" s="74">
        <v>280</v>
      </c>
      <c r="AE94" s="42"/>
      <c r="AF94" s="31">
        <v>260</v>
      </c>
      <c r="AG94" s="32">
        <f>AF94*M94</f>
        <v>163.826</v>
      </c>
      <c r="AH94" s="31">
        <f>AF94+Z94</f>
        <v>260</v>
      </c>
      <c r="AI94" s="32">
        <f>AH94*M94</f>
        <v>163.826</v>
      </c>
      <c r="AJ94" s="20"/>
      <c r="AK94" s="20"/>
      <c r="AL94" s="20">
        <v>12</v>
      </c>
    </row>
    <row r="95" spans="1:38" ht="12.75">
      <c r="A95" s="20">
        <v>12</v>
      </c>
      <c r="B95" s="20">
        <v>1</v>
      </c>
      <c r="C95" s="20" t="s">
        <v>37</v>
      </c>
      <c r="D95" s="20" t="s">
        <v>29</v>
      </c>
      <c r="E95" s="20">
        <v>100</v>
      </c>
      <c r="F95" s="20" t="s">
        <v>513</v>
      </c>
      <c r="G95" s="20" t="s">
        <v>179</v>
      </c>
      <c r="H95" s="20" t="s">
        <v>179</v>
      </c>
      <c r="I95" s="20" t="s">
        <v>20</v>
      </c>
      <c r="J95" s="46">
        <v>26381</v>
      </c>
      <c r="K95" s="20" t="s">
        <v>52</v>
      </c>
      <c r="L95" s="20">
        <v>96.4</v>
      </c>
      <c r="M95" s="32">
        <v>0.6025</v>
      </c>
      <c r="N95" s="29"/>
      <c r="O95" s="20"/>
      <c r="P95" s="31"/>
      <c r="Q95" s="42"/>
      <c r="R95" s="20"/>
      <c r="S95" s="32">
        <f>R95*M95</f>
        <v>0</v>
      </c>
      <c r="T95" s="20"/>
      <c r="U95" s="20"/>
      <c r="V95" s="31"/>
      <c r="W95" s="42"/>
      <c r="X95" s="31"/>
      <c r="Y95" s="32">
        <f>X95*M95</f>
        <v>0</v>
      </c>
      <c r="Z95" s="31">
        <f>X95+R95</f>
        <v>0</v>
      </c>
      <c r="AA95" s="32">
        <f>Z95*M95</f>
        <v>0</v>
      </c>
      <c r="AB95" s="20">
        <v>225</v>
      </c>
      <c r="AC95" s="20">
        <v>255</v>
      </c>
      <c r="AD95" s="74">
        <v>282</v>
      </c>
      <c r="AE95" s="42"/>
      <c r="AF95" s="31">
        <v>255</v>
      </c>
      <c r="AG95" s="32">
        <f>AF95*M95</f>
        <v>153.63750000000002</v>
      </c>
      <c r="AH95" s="31">
        <f>AF95+Z95</f>
        <v>255</v>
      </c>
      <c r="AI95" s="32">
        <f>AH95*M95</f>
        <v>153.63750000000002</v>
      </c>
      <c r="AJ95" s="20"/>
      <c r="AK95" s="20" t="s">
        <v>40</v>
      </c>
      <c r="AL95" s="20">
        <v>12</v>
      </c>
    </row>
    <row r="96" spans="1:38" ht="12.75">
      <c r="A96" s="20">
        <v>12</v>
      </c>
      <c r="B96" s="20">
        <v>1</v>
      </c>
      <c r="C96" s="20" t="s">
        <v>37</v>
      </c>
      <c r="D96" s="20" t="s">
        <v>29</v>
      </c>
      <c r="E96" s="20">
        <v>100</v>
      </c>
      <c r="F96" s="20" t="s">
        <v>513</v>
      </c>
      <c r="G96" s="20" t="s">
        <v>179</v>
      </c>
      <c r="H96" s="20" t="s">
        <v>179</v>
      </c>
      <c r="I96" s="20" t="s">
        <v>20</v>
      </c>
      <c r="J96" s="46">
        <v>26381</v>
      </c>
      <c r="K96" s="20" t="s">
        <v>19</v>
      </c>
      <c r="L96" s="20">
        <v>96.4</v>
      </c>
      <c r="M96" s="32">
        <v>0.6025</v>
      </c>
      <c r="N96" s="29"/>
      <c r="O96" s="20"/>
      <c r="P96" s="31"/>
      <c r="Q96" s="42"/>
      <c r="R96" s="20"/>
      <c r="S96" s="32">
        <f>R96*M96</f>
        <v>0</v>
      </c>
      <c r="T96" s="20"/>
      <c r="U96" s="20"/>
      <c r="V96" s="31"/>
      <c r="W96" s="42"/>
      <c r="X96" s="31"/>
      <c r="Y96" s="32">
        <f>X96*M96</f>
        <v>0</v>
      </c>
      <c r="Z96" s="31">
        <f>X96+R96</f>
        <v>0</v>
      </c>
      <c r="AA96" s="32">
        <f>Z96*M96</f>
        <v>0</v>
      </c>
      <c r="AB96" s="20">
        <v>225</v>
      </c>
      <c r="AC96" s="20">
        <v>255</v>
      </c>
      <c r="AD96" s="74">
        <v>282</v>
      </c>
      <c r="AE96" s="42"/>
      <c r="AF96" s="31">
        <v>255</v>
      </c>
      <c r="AG96" s="32">
        <f>AF96*M96</f>
        <v>153.63750000000002</v>
      </c>
      <c r="AH96" s="31">
        <f>AF96+Z96</f>
        <v>255</v>
      </c>
      <c r="AI96" s="32">
        <f>AH96*M96</f>
        <v>153.63750000000002</v>
      </c>
      <c r="AJ96" s="20"/>
      <c r="AK96" s="20" t="s">
        <v>40</v>
      </c>
      <c r="AL96" s="20">
        <v>12</v>
      </c>
    </row>
    <row r="97" spans="1:38" ht="12.75">
      <c r="A97" s="20"/>
      <c r="B97" s="20"/>
      <c r="C97" s="20"/>
      <c r="D97" s="20"/>
      <c r="E97" s="20"/>
      <c r="F97" s="31" t="s">
        <v>383</v>
      </c>
      <c r="G97" s="31" t="s">
        <v>175</v>
      </c>
      <c r="H97" s="20"/>
      <c r="I97" s="20"/>
      <c r="J97" s="19"/>
      <c r="K97" s="32"/>
      <c r="L97" s="20"/>
      <c r="M97" s="29"/>
      <c r="N97" s="29"/>
      <c r="O97" s="20"/>
      <c r="P97" s="31"/>
      <c r="Q97" s="42"/>
      <c r="R97" s="20"/>
      <c r="S97" s="20"/>
      <c r="T97" s="20"/>
      <c r="U97" s="20"/>
      <c r="V97" s="31"/>
      <c r="W97" s="42"/>
      <c r="X97" s="31"/>
      <c r="Y97" s="32"/>
      <c r="Z97" s="20"/>
      <c r="AA97" s="29"/>
      <c r="AB97" s="20"/>
      <c r="AC97" s="20"/>
      <c r="AD97" s="31"/>
      <c r="AE97" s="42"/>
      <c r="AF97" s="31"/>
      <c r="AG97" s="32"/>
      <c r="AH97" s="20"/>
      <c r="AI97" s="20"/>
      <c r="AJ97" s="20"/>
      <c r="AK97" s="20"/>
      <c r="AL97" s="20"/>
    </row>
    <row r="98" spans="1:38" ht="12.75">
      <c r="A98" s="20"/>
      <c r="B98" s="20"/>
      <c r="C98" s="20"/>
      <c r="D98" s="20"/>
      <c r="E98" s="20"/>
      <c r="F98" s="31" t="s">
        <v>129</v>
      </c>
      <c r="G98" s="31" t="s">
        <v>130</v>
      </c>
      <c r="H98" s="20"/>
      <c r="I98" s="20"/>
      <c r="J98" s="19"/>
      <c r="K98" s="32"/>
      <c r="L98" s="20"/>
      <c r="M98" s="29"/>
      <c r="N98" s="29"/>
      <c r="O98" s="20"/>
      <c r="P98" s="31"/>
      <c r="Q98" s="42"/>
      <c r="R98" s="20"/>
      <c r="S98" s="20"/>
      <c r="T98" s="20"/>
      <c r="U98" s="20"/>
      <c r="V98" s="31"/>
      <c r="W98" s="42"/>
      <c r="X98" s="31"/>
      <c r="Y98" s="32"/>
      <c r="Z98" s="20"/>
      <c r="AA98" s="29"/>
      <c r="AB98" s="20"/>
      <c r="AC98" s="20"/>
      <c r="AD98" s="31"/>
      <c r="AE98" s="42"/>
      <c r="AF98" s="31"/>
      <c r="AG98" s="32"/>
      <c r="AH98" s="20"/>
      <c r="AI98" s="20"/>
      <c r="AJ98" s="20"/>
      <c r="AK98" s="20"/>
      <c r="AL98" s="20"/>
    </row>
    <row r="99" spans="1:38" ht="12.75">
      <c r="A99" s="20">
        <v>0</v>
      </c>
      <c r="B99" s="20" t="s">
        <v>172</v>
      </c>
      <c r="C99" s="20" t="s">
        <v>37</v>
      </c>
      <c r="D99" s="20" t="s">
        <v>29</v>
      </c>
      <c r="E99" s="20">
        <v>82.5</v>
      </c>
      <c r="F99" s="20" t="s">
        <v>515</v>
      </c>
      <c r="G99" s="20" t="s">
        <v>514</v>
      </c>
      <c r="H99" s="20" t="s">
        <v>23</v>
      </c>
      <c r="I99" s="20" t="s">
        <v>20</v>
      </c>
      <c r="J99" s="46">
        <v>28710</v>
      </c>
      <c r="K99" s="20" t="s">
        <v>19</v>
      </c>
      <c r="L99" s="20">
        <v>80.5</v>
      </c>
      <c r="M99" s="32">
        <v>0.6301</v>
      </c>
      <c r="N99" s="29">
        <v>345</v>
      </c>
      <c r="O99" s="73">
        <v>360</v>
      </c>
      <c r="P99" s="31">
        <v>360</v>
      </c>
      <c r="Q99" s="42"/>
      <c r="R99" s="20">
        <v>0</v>
      </c>
      <c r="S99" s="32">
        <f>R99*M99</f>
        <v>0</v>
      </c>
      <c r="T99" s="73">
        <v>200</v>
      </c>
      <c r="U99" s="74">
        <v>200</v>
      </c>
      <c r="V99" s="74">
        <v>200</v>
      </c>
      <c r="W99" s="42"/>
      <c r="X99" s="31">
        <v>0</v>
      </c>
      <c r="Y99" s="32">
        <f>X99*M99</f>
        <v>0</v>
      </c>
      <c r="Z99" s="31">
        <f>X99+R99</f>
        <v>0</v>
      </c>
      <c r="AA99" s="32">
        <f>Z99*M99</f>
        <v>0</v>
      </c>
      <c r="AB99" s="74">
        <v>260</v>
      </c>
      <c r="AC99" s="74">
        <v>0</v>
      </c>
      <c r="AD99" s="74">
        <v>0</v>
      </c>
      <c r="AE99" s="42"/>
      <c r="AF99" s="31">
        <v>0</v>
      </c>
      <c r="AG99" s="32">
        <f>AF99*M99</f>
        <v>0</v>
      </c>
      <c r="AH99" s="31">
        <f>AF99+Z99</f>
        <v>0</v>
      </c>
      <c r="AI99" s="32">
        <f>AH99*M99</f>
        <v>0</v>
      </c>
      <c r="AJ99" s="20"/>
      <c r="AK99" s="20"/>
      <c r="AL99" s="20">
        <v>0</v>
      </c>
    </row>
    <row r="100" spans="1:38" ht="12.75">
      <c r="A100" s="20">
        <v>12</v>
      </c>
      <c r="B100" s="20">
        <v>1</v>
      </c>
      <c r="C100" s="20" t="s">
        <v>37</v>
      </c>
      <c r="D100" s="20" t="s">
        <v>29</v>
      </c>
      <c r="E100" s="20">
        <v>100</v>
      </c>
      <c r="F100" s="20" t="s">
        <v>513</v>
      </c>
      <c r="G100" s="20" t="s">
        <v>179</v>
      </c>
      <c r="H100" s="20" t="s">
        <v>179</v>
      </c>
      <c r="I100" s="20" t="s">
        <v>20</v>
      </c>
      <c r="J100" s="46">
        <v>26381</v>
      </c>
      <c r="K100" s="20" t="s">
        <v>52</v>
      </c>
      <c r="L100" s="20">
        <v>96.4</v>
      </c>
      <c r="M100" s="32">
        <v>0.6025</v>
      </c>
      <c r="N100" s="29">
        <v>250</v>
      </c>
      <c r="O100" s="20">
        <v>275</v>
      </c>
      <c r="P100" s="31">
        <v>300</v>
      </c>
      <c r="Q100" s="42"/>
      <c r="R100" s="20">
        <v>300</v>
      </c>
      <c r="S100" s="32">
        <f>R100*M100</f>
        <v>180.75</v>
      </c>
      <c r="T100" s="20">
        <v>180</v>
      </c>
      <c r="U100" s="20">
        <v>190</v>
      </c>
      <c r="V100" s="74">
        <v>200</v>
      </c>
      <c r="W100" s="42"/>
      <c r="X100" s="31">
        <v>190</v>
      </c>
      <c r="Y100" s="32">
        <f>X100*M100</f>
        <v>114.47500000000001</v>
      </c>
      <c r="Z100" s="31">
        <f>X100+R100</f>
        <v>490</v>
      </c>
      <c r="AA100" s="32">
        <f>Z100*M100</f>
        <v>295.225</v>
      </c>
      <c r="AB100" s="20">
        <v>225</v>
      </c>
      <c r="AC100" s="20">
        <v>255</v>
      </c>
      <c r="AD100" s="74">
        <v>282</v>
      </c>
      <c r="AE100" s="42"/>
      <c r="AF100" s="31">
        <v>255</v>
      </c>
      <c r="AG100" s="32">
        <f>AF100*M100</f>
        <v>153.63750000000002</v>
      </c>
      <c r="AH100" s="31">
        <f>AF100+Z100</f>
        <v>745</v>
      </c>
      <c r="AI100" s="32">
        <f>AH100*M100</f>
        <v>448.8625</v>
      </c>
      <c r="AJ100" s="20"/>
      <c r="AK100" s="20" t="s">
        <v>40</v>
      </c>
      <c r="AL100" s="20">
        <v>12</v>
      </c>
    </row>
    <row r="101" spans="1:38" ht="12.75">
      <c r="A101" s="20">
        <v>12</v>
      </c>
      <c r="B101" s="20">
        <v>1</v>
      </c>
      <c r="C101" s="20" t="s">
        <v>37</v>
      </c>
      <c r="D101" s="20" t="s">
        <v>29</v>
      </c>
      <c r="E101" s="20">
        <v>100</v>
      </c>
      <c r="F101" s="20" t="s">
        <v>513</v>
      </c>
      <c r="G101" s="20" t="s">
        <v>179</v>
      </c>
      <c r="H101" s="20" t="s">
        <v>179</v>
      </c>
      <c r="I101" s="20" t="s">
        <v>20</v>
      </c>
      <c r="J101" s="46">
        <v>26381</v>
      </c>
      <c r="K101" s="20" t="s">
        <v>19</v>
      </c>
      <c r="L101" s="20">
        <v>96.4</v>
      </c>
      <c r="M101" s="32">
        <v>0.6025</v>
      </c>
      <c r="N101" s="29">
        <v>250</v>
      </c>
      <c r="O101" s="20">
        <v>275</v>
      </c>
      <c r="P101" s="31">
        <v>300</v>
      </c>
      <c r="Q101" s="42"/>
      <c r="R101" s="20">
        <v>300</v>
      </c>
      <c r="S101" s="32">
        <f>R101*M101</f>
        <v>180.75</v>
      </c>
      <c r="T101" s="20">
        <v>180</v>
      </c>
      <c r="U101" s="20">
        <v>190</v>
      </c>
      <c r="V101" s="74">
        <v>200</v>
      </c>
      <c r="W101" s="42"/>
      <c r="X101" s="31">
        <v>190</v>
      </c>
      <c r="Y101" s="32">
        <f>X101*M101</f>
        <v>114.47500000000001</v>
      </c>
      <c r="Z101" s="31">
        <f>X101+R101</f>
        <v>490</v>
      </c>
      <c r="AA101" s="32">
        <f>Z101*M101</f>
        <v>295.225</v>
      </c>
      <c r="AB101" s="20">
        <v>225</v>
      </c>
      <c r="AC101" s="20">
        <v>255</v>
      </c>
      <c r="AD101" s="74">
        <v>282</v>
      </c>
      <c r="AE101" s="42"/>
      <c r="AF101" s="31">
        <v>255</v>
      </c>
      <c r="AG101" s="32">
        <f>AF101*M101</f>
        <v>153.63750000000002</v>
      </c>
      <c r="AH101" s="31">
        <f>AF101+Z101</f>
        <v>745</v>
      </c>
      <c r="AI101" s="32">
        <f>AH101*M101</f>
        <v>448.8625</v>
      </c>
      <c r="AJ101" s="20"/>
      <c r="AK101" s="20" t="s">
        <v>40</v>
      </c>
      <c r="AL101" s="20">
        <v>12</v>
      </c>
    </row>
  </sheetData>
  <sheetProtection/>
  <mergeCells count="21">
    <mergeCell ref="A3:A4"/>
    <mergeCell ref="B3:B4"/>
    <mergeCell ref="C3:C4"/>
    <mergeCell ref="D3:D4"/>
    <mergeCell ref="E3:E4"/>
    <mergeCell ref="K3:K4"/>
    <mergeCell ref="F3:F4"/>
    <mergeCell ref="G3:G4"/>
    <mergeCell ref="H3:H4"/>
    <mergeCell ref="AH3:AI3"/>
    <mergeCell ref="AK3:AK4"/>
    <mergeCell ref="M3:M4"/>
    <mergeCell ref="N3:S3"/>
    <mergeCell ref="T3:Y3"/>
    <mergeCell ref="AJ3:AJ4"/>
    <mergeCell ref="I3:I4"/>
    <mergeCell ref="AB3:AG3"/>
    <mergeCell ref="AL3:AL4"/>
    <mergeCell ref="L3:L4"/>
    <mergeCell ref="J3:J4"/>
    <mergeCell ref="Z3:AA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19"/>
  <sheetViews>
    <sheetView zoomScale="85" zoomScaleNormal="85" zoomScalePageLayoutView="0" workbookViewId="0" topLeftCell="D84">
      <selection activeCell="U6" sqref="U6:V119"/>
    </sheetView>
  </sheetViews>
  <sheetFormatPr defaultColWidth="9.00390625" defaultRowHeight="12.75"/>
  <cols>
    <col min="1" max="1" width="5.00390625" style="25" bestFit="1" customWidth="1"/>
    <col min="2" max="2" width="6.00390625" style="25" bestFit="1" customWidth="1"/>
    <col min="3" max="3" width="6.00390625" style="25" customWidth="1"/>
    <col min="4" max="4" width="8.875" style="25" customWidth="1"/>
    <col min="5" max="5" width="5.125" style="25" bestFit="1" customWidth="1"/>
    <col min="6" max="6" width="22.375" style="25" bestFit="1" customWidth="1"/>
    <col min="7" max="7" width="21.375" style="25" bestFit="1" customWidth="1"/>
    <col min="8" max="8" width="24.625" style="25" bestFit="1" customWidth="1"/>
    <col min="9" max="9" width="12.75390625" style="25" bestFit="1" customWidth="1"/>
    <col min="10" max="10" width="13.25390625" style="25" bestFit="1" customWidth="1"/>
    <col min="11" max="11" width="18.625" style="25" bestFit="1" customWidth="1"/>
    <col min="12" max="12" width="6.75390625" style="26" bestFit="1" customWidth="1"/>
    <col min="13" max="13" width="6.75390625" style="30" bestFit="1" customWidth="1"/>
    <col min="14" max="14" width="6.125" style="25" bestFit="1" customWidth="1"/>
    <col min="15" max="15" width="5.375" style="25" customWidth="1"/>
    <col min="16" max="16" width="6.75390625" style="25" customWidth="1"/>
    <col min="17" max="17" width="4.125" style="25" bestFit="1" customWidth="1"/>
    <col min="18" max="18" width="6.625" style="25" bestFit="1" customWidth="1"/>
    <col min="19" max="19" width="8.75390625" style="30" bestFit="1" customWidth="1"/>
    <col min="20" max="20" width="12.625" style="25" customWidth="1"/>
    <col min="21" max="21" width="18.375" style="25" bestFit="1" customWidth="1"/>
    <col min="22" max="16384" width="9.125" style="25" customWidth="1"/>
  </cols>
  <sheetData>
    <row r="1" spans="3:18" ht="20.25">
      <c r="C1" s="35" t="s">
        <v>36</v>
      </c>
      <c r="F1" s="77"/>
      <c r="G1" s="22"/>
      <c r="H1" s="22"/>
      <c r="I1" s="22"/>
      <c r="J1" s="24"/>
      <c r="L1" s="23"/>
      <c r="M1" s="71"/>
      <c r="N1" s="22"/>
      <c r="O1" s="22"/>
      <c r="P1" s="22"/>
      <c r="Q1" s="22"/>
      <c r="R1" s="40"/>
    </row>
    <row r="2" spans="3:19" s="41" customFormat="1" ht="21" thickBot="1">
      <c r="C2" s="35" t="s">
        <v>581</v>
      </c>
      <c r="F2" s="78"/>
      <c r="G2" s="22"/>
      <c r="H2" s="78"/>
      <c r="I2" s="22"/>
      <c r="J2" s="78"/>
      <c r="K2" s="78"/>
      <c r="L2" s="79"/>
      <c r="M2" s="80"/>
      <c r="N2" s="78"/>
      <c r="O2" s="78"/>
      <c r="P2" s="78"/>
      <c r="Q2" s="78"/>
      <c r="R2" s="81"/>
      <c r="S2" s="82"/>
    </row>
    <row r="3" spans="1:22" ht="12.75" customHeight="1">
      <c r="A3" s="13" t="s">
        <v>18</v>
      </c>
      <c r="B3" s="13" t="s">
        <v>8</v>
      </c>
      <c r="C3" s="16" t="s">
        <v>24</v>
      </c>
      <c r="D3" s="16" t="s">
        <v>25</v>
      </c>
      <c r="E3" s="16" t="s">
        <v>2</v>
      </c>
      <c r="F3" s="16" t="s">
        <v>3</v>
      </c>
      <c r="G3" s="16" t="s">
        <v>21</v>
      </c>
      <c r="H3" s="16" t="s">
        <v>10</v>
      </c>
      <c r="I3" s="16" t="s">
        <v>11</v>
      </c>
      <c r="J3" s="16" t="s">
        <v>7</v>
      </c>
      <c r="K3" s="16" t="s">
        <v>4</v>
      </c>
      <c r="L3" s="11" t="s">
        <v>1</v>
      </c>
      <c r="M3" s="9" t="s">
        <v>0</v>
      </c>
      <c r="N3" s="14" t="s">
        <v>182</v>
      </c>
      <c r="O3" s="14"/>
      <c r="P3" s="14"/>
      <c r="Q3" s="14"/>
      <c r="R3" s="14"/>
      <c r="S3" s="14"/>
      <c r="T3" s="18" t="s">
        <v>9</v>
      </c>
      <c r="U3" s="18" t="s">
        <v>32</v>
      </c>
      <c r="V3" s="13" t="s">
        <v>18</v>
      </c>
    </row>
    <row r="4" spans="1:22" s="27" customFormat="1" ht="12" thickBot="1">
      <c r="A4" s="5"/>
      <c r="B4" s="12"/>
      <c r="C4" s="15"/>
      <c r="D4" s="15"/>
      <c r="E4" s="15"/>
      <c r="F4" s="15"/>
      <c r="G4" s="15"/>
      <c r="H4" s="15"/>
      <c r="I4" s="15"/>
      <c r="J4" s="15"/>
      <c r="K4" s="15"/>
      <c r="L4" s="10"/>
      <c r="M4" s="8"/>
      <c r="N4" s="37">
        <v>1</v>
      </c>
      <c r="O4" s="37">
        <v>2</v>
      </c>
      <c r="P4" s="37">
        <v>3</v>
      </c>
      <c r="Q4" s="37">
        <v>4</v>
      </c>
      <c r="R4" s="83" t="s">
        <v>6</v>
      </c>
      <c r="S4" s="39" t="s">
        <v>0</v>
      </c>
      <c r="T4" s="17"/>
      <c r="U4" s="17"/>
      <c r="V4" s="5"/>
    </row>
    <row r="5" spans="1:22" ht="12.75">
      <c r="A5" s="20"/>
      <c r="B5" s="20"/>
      <c r="C5" s="20"/>
      <c r="D5" s="20"/>
      <c r="E5" s="20"/>
      <c r="F5" s="31" t="s">
        <v>127</v>
      </c>
      <c r="G5" s="20"/>
      <c r="H5" s="20"/>
      <c r="I5" s="20"/>
      <c r="J5" s="46"/>
      <c r="K5" s="20"/>
      <c r="L5" s="19"/>
      <c r="M5" s="32"/>
      <c r="N5" s="20"/>
      <c r="O5" s="20"/>
      <c r="P5" s="20"/>
      <c r="Q5" s="20"/>
      <c r="R5" s="20"/>
      <c r="S5" s="32"/>
      <c r="T5" s="20"/>
      <c r="U5" s="20"/>
      <c r="V5" s="20"/>
    </row>
    <row r="6" spans="1:22" ht="12.75">
      <c r="A6" s="20">
        <v>12</v>
      </c>
      <c r="B6" s="20">
        <v>1</v>
      </c>
      <c r="C6" s="20" t="s">
        <v>27</v>
      </c>
      <c r="D6" s="20" t="s">
        <v>30</v>
      </c>
      <c r="E6" s="20">
        <v>48</v>
      </c>
      <c r="F6" s="20" t="s">
        <v>582</v>
      </c>
      <c r="G6" s="20" t="s">
        <v>583</v>
      </c>
      <c r="H6" s="20" t="s">
        <v>23</v>
      </c>
      <c r="I6" s="20" t="s">
        <v>20</v>
      </c>
      <c r="J6" s="46">
        <v>26820</v>
      </c>
      <c r="K6" s="20" t="s">
        <v>52</v>
      </c>
      <c r="L6" s="19">
        <v>47.8</v>
      </c>
      <c r="M6" s="32">
        <v>1.0904</v>
      </c>
      <c r="N6" s="70">
        <v>67.5</v>
      </c>
      <c r="O6" s="70">
        <v>70</v>
      </c>
      <c r="P6" s="20">
        <v>70</v>
      </c>
      <c r="Q6" s="20"/>
      <c r="R6" s="20">
        <v>70</v>
      </c>
      <c r="S6" s="32">
        <f aca="true" t="shared" si="0" ref="S6:S18">R6*M6</f>
        <v>76.328</v>
      </c>
      <c r="T6" s="20"/>
      <c r="U6" s="20" t="s">
        <v>584</v>
      </c>
      <c r="V6" s="20">
        <v>12</v>
      </c>
    </row>
    <row r="7" spans="1:22" ht="12.75">
      <c r="A7" s="20">
        <v>12</v>
      </c>
      <c r="B7" s="20">
        <v>1</v>
      </c>
      <c r="C7" s="20" t="s">
        <v>27</v>
      </c>
      <c r="D7" s="20" t="s">
        <v>30</v>
      </c>
      <c r="E7" s="20">
        <v>56</v>
      </c>
      <c r="F7" s="20" t="s">
        <v>585</v>
      </c>
      <c r="G7" s="20" t="s">
        <v>196</v>
      </c>
      <c r="H7" s="20" t="s">
        <v>196</v>
      </c>
      <c r="I7" s="20" t="s">
        <v>20</v>
      </c>
      <c r="J7" s="97">
        <v>29390</v>
      </c>
      <c r="K7" s="45" t="s">
        <v>19</v>
      </c>
      <c r="L7" s="96">
        <v>56</v>
      </c>
      <c r="M7" s="32">
        <v>0.8748</v>
      </c>
      <c r="N7" s="20">
        <v>70</v>
      </c>
      <c r="O7" s="20">
        <v>72.5</v>
      </c>
      <c r="P7" s="70">
        <v>77.5</v>
      </c>
      <c r="Q7" s="20"/>
      <c r="R7" s="20">
        <v>72.5</v>
      </c>
      <c r="S7" s="32">
        <f t="shared" si="0"/>
        <v>63.423</v>
      </c>
      <c r="T7" s="20"/>
      <c r="U7" s="20" t="s">
        <v>586</v>
      </c>
      <c r="V7" s="20">
        <v>12</v>
      </c>
    </row>
    <row r="8" spans="1:22" ht="12.75">
      <c r="A8" s="20">
        <v>5</v>
      </c>
      <c r="B8" s="20">
        <v>2</v>
      </c>
      <c r="C8" s="20" t="s">
        <v>27</v>
      </c>
      <c r="D8" s="20" t="s">
        <v>30</v>
      </c>
      <c r="E8" s="20">
        <v>56</v>
      </c>
      <c r="F8" s="20" t="s">
        <v>587</v>
      </c>
      <c r="G8" s="20" t="s">
        <v>75</v>
      </c>
      <c r="H8" s="20" t="s">
        <v>35</v>
      </c>
      <c r="I8" s="20" t="s">
        <v>20</v>
      </c>
      <c r="J8" s="46">
        <v>31543</v>
      </c>
      <c r="K8" s="20" t="s">
        <v>19</v>
      </c>
      <c r="L8" s="19">
        <v>54.2</v>
      </c>
      <c r="M8" s="32">
        <v>0.939</v>
      </c>
      <c r="N8" s="20">
        <v>60</v>
      </c>
      <c r="O8" s="70">
        <v>67.5</v>
      </c>
      <c r="P8" s="70">
        <v>67.5</v>
      </c>
      <c r="Q8" s="20"/>
      <c r="R8" s="20">
        <v>60</v>
      </c>
      <c r="S8" s="32">
        <f t="shared" si="0"/>
        <v>56.339999999999996</v>
      </c>
      <c r="T8" s="20"/>
      <c r="U8" s="20" t="s">
        <v>588</v>
      </c>
      <c r="V8" s="20">
        <v>5</v>
      </c>
    </row>
    <row r="9" spans="1:22" ht="12.75">
      <c r="A9" s="20">
        <v>12</v>
      </c>
      <c r="B9" s="20">
        <v>1</v>
      </c>
      <c r="C9" s="20" t="s">
        <v>27</v>
      </c>
      <c r="D9" s="20" t="s">
        <v>30</v>
      </c>
      <c r="E9" s="20">
        <v>60</v>
      </c>
      <c r="F9" s="20" t="s">
        <v>589</v>
      </c>
      <c r="G9" s="20" t="s">
        <v>427</v>
      </c>
      <c r="H9" s="20" t="s">
        <v>23</v>
      </c>
      <c r="I9" s="20" t="s">
        <v>20</v>
      </c>
      <c r="J9" s="46">
        <v>35720</v>
      </c>
      <c r="K9" s="20" t="s">
        <v>118</v>
      </c>
      <c r="L9" s="19">
        <v>56.9</v>
      </c>
      <c r="M9" s="32">
        <v>0.929</v>
      </c>
      <c r="N9" s="20">
        <v>37.5</v>
      </c>
      <c r="O9" s="20">
        <v>40</v>
      </c>
      <c r="P9" s="70">
        <v>42.5</v>
      </c>
      <c r="Q9" s="20"/>
      <c r="R9" s="20">
        <v>40</v>
      </c>
      <c r="S9" s="32">
        <f t="shared" si="0"/>
        <v>37.160000000000004</v>
      </c>
      <c r="T9" s="20"/>
      <c r="U9" s="20"/>
      <c r="V9" s="20">
        <v>12</v>
      </c>
    </row>
    <row r="10" spans="1:22" ht="12.75">
      <c r="A10" s="20">
        <v>12</v>
      </c>
      <c r="B10" s="20">
        <v>1</v>
      </c>
      <c r="C10" s="20" t="s">
        <v>27</v>
      </c>
      <c r="D10" s="20" t="s">
        <v>30</v>
      </c>
      <c r="E10" s="20">
        <v>60</v>
      </c>
      <c r="F10" s="20" t="s">
        <v>590</v>
      </c>
      <c r="G10" s="20" t="s">
        <v>145</v>
      </c>
      <c r="H10" s="20" t="s">
        <v>145</v>
      </c>
      <c r="I10" s="20" t="s">
        <v>20</v>
      </c>
      <c r="J10" s="46">
        <v>33036</v>
      </c>
      <c r="K10" s="20" t="s">
        <v>19</v>
      </c>
      <c r="L10" s="19">
        <v>57.9</v>
      </c>
      <c r="M10" s="32">
        <v>0.8851</v>
      </c>
      <c r="N10" s="70">
        <v>52.5</v>
      </c>
      <c r="O10" s="20">
        <v>52.5</v>
      </c>
      <c r="P10" s="70">
        <v>55</v>
      </c>
      <c r="Q10" s="20"/>
      <c r="R10" s="20">
        <v>52.5</v>
      </c>
      <c r="S10" s="32">
        <f t="shared" si="0"/>
        <v>46.46775</v>
      </c>
      <c r="T10" s="20"/>
      <c r="U10" s="20" t="s">
        <v>591</v>
      </c>
      <c r="V10" s="20">
        <v>12</v>
      </c>
    </row>
    <row r="11" spans="1:22" ht="12.75">
      <c r="A11" s="20">
        <v>12</v>
      </c>
      <c r="B11" s="20">
        <v>1</v>
      </c>
      <c r="C11" s="20" t="s">
        <v>27</v>
      </c>
      <c r="D11" s="20" t="s">
        <v>30</v>
      </c>
      <c r="E11" s="20">
        <v>67.5</v>
      </c>
      <c r="F11" s="20" t="s">
        <v>592</v>
      </c>
      <c r="G11" s="20" t="s">
        <v>593</v>
      </c>
      <c r="H11" s="20" t="s">
        <v>593</v>
      </c>
      <c r="I11" s="20" t="s">
        <v>593</v>
      </c>
      <c r="J11" s="46">
        <v>28362</v>
      </c>
      <c r="K11" s="20" t="s">
        <v>151</v>
      </c>
      <c r="L11" s="19">
        <v>67.5</v>
      </c>
      <c r="M11" s="32">
        <v>0.7792</v>
      </c>
      <c r="N11" s="20">
        <v>110</v>
      </c>
      <c r="O11" s="20">
        <v>115</v>
      </c>
      <c r="P11" s="20">
        <v>117.5</v>
      </c>
      <c r="Q11" s="20"/>
      <c r="R11" s="20">
        <v>117.5</v>
      </c>
      <c r="S11" s="32">
        <f t="shared" si="0"/>
        <v>91.556</v>
      </c>
      <c r="T11" s="20"/>
      <c r="U11" s="20"/>
      <c r="V11" s="20">
        <v>12</v>
      </c>
    </row>
    <row r="12" spans="1:22" ht="12.75">
      <c r="A12" s="20">
        <v>5</v>
      </c>
      <c r="B12" s="20">
        <v>2</v>
      </c>
      <c r="C12" s="20" t="s">
        <v>27</v>
      </c>
      <c r="D12" s="20" t="s">
        <v>30</v>
      </c>
      <c r="E12" s="20">
        <v>67.5</v>
      </c>
      <c r="F12" s="20" t="s">
        <v>66</v>
      </c>
      <c r="G12" s="20" t="s">
        <v>33</v>
      </c>
      <c r="H12" s="20" t="s">
        <v>33</v>
      </c>
      <c r="I12" s="20" t="s">
        <v>33</v>
      </c>
      <c r="J12" s="46">
        <v>28431</v>
      </c>
      <c r="K12" s="20" t="s">
        <v>151</v>
      </c>
      <c r="L12" s="19">
        <v>64.9</v>
      </c>
      <c r="M12" s="32">
        <v>0.8052</v>
      </c>
      <c r="N12" s="20">
        <v>75</v>
      </c>
      <c r="O12" s="20">
        <v>82.5</v>
      </c>
      <c r="P12" s="20">
        <v>90</v>
      </c>
      <c r="Q12" s="20"/>
      <c r="R12" s="20">
        <v>90</v>
      </c>
      <c r="S12" s="32">
        <f t="shared" si="0"/>
        <v>72.468</v>
      </c>
      <c r="T12" s="20"/>
      <c r="U12" s="20"/>
      <c r="V12" s="20">
        <v>5</v>
      </c>
    </row>
    <row r="13" spans="1:22" ht="12.75">
      <c r="A13" s="20">
        <v>12</v>
      </c>
      <c r="B13" s="20">
        <v>1</v>
      </c>
      <c r="C13" s="20" t="s">
        <v>27</v>
      </c>
      <c r="D13" s="20" t="s">
        <v>30</v>
      </c>
      <c r="E13" s="20">
        <v>67.5</v>
      </c>
      <c r="F13" s="20" t="s">
        <v>325</v>
      </c>
      <c r="G13" s="20" t="s">
        <v>147</v>
      </c>
      <c r="H13" s="20" t="s">
        <v>35</v>
      </c>
      <c r="I13" s="20" t="s">
        <v>20</v>
      </c>
      <c r="J13" s="46">
        <v>34558</v>
      </c>
      <c r="K13" s="20" t="s">
        <v>19</v>
      </c>
      <c r="L13" s="19">
        <v>63.2</v>
      </c>
      <c r="M13" s="32">
        <v>0.8257</v>
      </c>
      <c r="N13" s="20">
        <v>40</v>
      </c>
      <c r="O13" s="70">
        <v>47.5</v>
      </c>
      <c r="P13" s="20">
        <v>47.5</v>
      </c>
      <c r="Q13" s="20"/>
      <c r="R13" s="20">
        <v>47.5</v>
      </c>
      <c r="S13" s="32">
        <f t="shared" si="0"/>
        <v>39.22075</v>
      </c>
      <c r="T13" s="20"/>
      <c r="U13" s="20" t="s">
        <v>327</v>
      </c>
      <c r="V13" s="20">
        <v>12</v>
      </c>
    </row>
    <row r="14" spans="1:22" ht="12.75">
      <c r="A14" s="20">
        <v>12</v>
      </c>
      <c r="B14" s="20">
        <v>1</v>
      </c>
      <c r="C14" s="20" t="s">
        <v>27</v>
      </c>
      <c r="D14" s="20" t="s">
        <v>30</v>
      </c>
      <c r="E14" s="20">
        <v>75</v>
      </c>
      <c r="F14" s="20" t="s">
        <v>263</v>
      </c>
      <c r="G14" s="20" t="s">
        <v>345</v>
      </c>
      <c r="H14" s="20" t="s">
        <v>345</v>
      </c>
      <c r="I14" s="20" t="s">
        <v>20</v>
      </c>
      <c r="J14" s="46">
        <v>26817</v>
      </c>
      <c r="K14" s="20" t="s">
        <v>52</v>
      </c>
      <c r="L14" s="19">
        <v>74.9</v>
      </c>
      <c r="M14" s="32">
        <v>0.6971</v>
      </c>
      <c r="N14" s="20">
        <v>85</v>
      </c>
      <c r="O14" s="20">
        <v>95</v>
      </c>
      <c r="P14" s="70">
        <v>100</v>
      </c>
      <c r="Q14" s="20"/>
      <c r="R14" s="20">
        <v>95</v>
      </c>
      <c r="S14" s="32">
        <f t="shared" si="0"/>
        <v>66.2245</v>
      </c>
      <c r="T14" s="20"/>
      <c r="U14" s="20" t="s">
        <v>265</v>
      </c>
      <c r="V14" s="20">
        <v>12</v>
      </c>
    </row>
    <row r="15" spans="1:22" ht="12.75">
      <c r="A15" s="20">
        <v>12</v>
      </c>
      <c r="B15" s="20">
        <v>1</v>
      </c>
      <c r="C15" s="20" t="s">
        <v>27</v>
      </c>
      <c r="D15" s="20" t="s">
        <v>30</v>
      </c>
      <c r="E15" s="20">
        <v>75</v>
      </c>
      <c r="F15" s="20" t="s">
        <v>594</v>
      </c>
      <c r="G15" s="20" t="s">
        <v>75</v>
      </c>
      <c r="H15" s="20" t="s">
        <v>595</v>
      </c>
      <c r="I15" s="20" t="s">
        <v>20</v>
      </c>
      <c r="J15" s="46">
        <v>31746</v>
      </c>
      <c r="K15" s="20" t="s">
        <v>19</v>
      </c>
      <c r="L15" s="19">
        <v>74</v>
      </c>
      <c r="M15" s="32">
        <v>0.7293</v>
      </c>
      <c r="N15" s="20">
        <v>115</v>
      </c>
      <c r="O15" s="70">
        <v>125</v>
      </c>
      <c r="P15" s="70">
        <v>125</v>
      </c>
      <c r="Q15" s="20"/>
      <c r="R15" s="20">
        <v>115</v>
      </c>
      <c r="S15" s="32">
        <f t="shared" si="0"/>
        <v>83.86949999999999</v>
      </c>
      <c r="T15" s="20" t="s">
        <v>373</v>
      </c>
      <c r="U15" s="20" t="s">
        <v>596</v>
      </c>
      <c r="V15" s="20">
        <v>48</v>
      </c>
    </row>
    <row r="16" spans="1:22" ht="12.75">
      <c r="A16" s="20">
        <v>5</v>
      </c>
      <c r="B16" s="20">
        <v>2</v>
      </c>
      <c r="C16" s="20" t="s">
        <v>27</v>
      </c>
      <c r="D16" s="20" t="s">
        <v>30</v>
      </c>
      <c r="E16" s="20">
        <v>75</v>
      </c>
      <c r="F16" s="20" t="s">
        <v>266</v>
      </c>
      <c r="G16" s="20" t="s">
        <v>597</v>
      </c>
      <c r="H16" s="20" t="s">
        <v>597</v>
      </c>
      <c r="I16" s="20" t="s">
        <v>20</v>
      </c>
      <c r="J16" s="46">
        <v>37305</v>
      </c>
      <c r="K16" s="20" t="s">
        <v>19</v>
      </c>
      <c r="L16" s="19">
        <v>72.5</v>
      </c>
      <c r="M16" s="32">
        <v>0.8347</v>
      </c>
      <c r="N16" s="20">
        <v>100</v>
      </c>
      <c r="O16" s="70">
        <v>0</v>
      </c>
      <c r="P16" s="70">
        <v>0</v>
      </c>
      <c r="Q16" s="20"/>
      <c r="R16" s="20">
        <v>100</v>
      </c>
      <c r="S16" s="32">
        <f t="shared" si="0"/>
        <v>83.47</v>
      </c>
      <c r="T16" s="20" t="s">
        <v>374</v>
      </c>
      <c r="U16" s="20" t="s">
        <v>598</v>
      </c>
      <c r="V16" s="20">
        <v>20</v>
      </c>
    </row>
    <row r="17" spans="1:22" ht="12.75">
      <c r="A17" s="20">
        <v>3</v>
      </c>
      <c r="B17" s="20">
        <v>3</v>
      </c>
      <c r="C17" s="20" t="s">
        <v>27</v>
      </c>
      <c r="D17" s="20" t="s">
        <v>30</v>
      </c>
      <c r="E17" s="20">
        <v>75</v>
      </c>
      <c r="F17" s="20" t="s">
        <v>263</v>
      </c>
      <c r="G17" s="20" t="s">
        <v>345</v>
      </c>
      <c r="H17" s="20" t="s">
        <v>345</v>
      </c>
      <c r="I17" s="20" t="s">
        <v>20</v>
      </c>
      <c r="J17" s="46">
        <v>26817</v>
      </c>
      <c r="K17" s="20" t="s">
        <v>19</v>
      </c>
      <c r="L17" s="19">
        <v>74.9</v>
      </c>
      <c r="M17" s="32">
        <v>0.6971</v>
      </c>
      <c r="N17" s="20">
        <v>85</v>
      </c>
      <c r="O17" s="20">
        <v>95</v>
      </c>
      <c r="P17" s="70">
        <v>100</v>
      </c>
      <c r="Q17" s="20"/>
      <c r="R17" s="20">
        <v>95</v>
      </c>
      <c r="S17" s="32">
        <f t="shared" si="0"/>
        <v>66.2245</v>
      </c>
      <c r="T17" s="20"/>
      <c r="U17" s="20" t="s">
        <v>265</v>
      </c>
      <c r="V17" s="20">
        <v>3</v>
      </c>
    </row>
    <row r="18" spans="1:22" ht="12.75">
      <c r="A18" s="20">
        <v>12</v>
      </c>
      <c r="B18" s="20">
        <v>1</v>
      </c>
      <c r="C18" s="20" t="s">
        <v>27</v>
      </c>
      <c r="D18" s="20" t="s">
        <v>30</v>
      </c>
      <c r="E18" s="20">
        <v>90</v>
      </c>
      <c r="F18" s="20" t="s">
        <v>269</v>
      </c>
      <c r="G18" s="20" t="s">
        <v>597</v>
      </c>
      <c r="H18" s="20" t="s">
        <v>597</v>
      </c>
      <c r="I18" s="20" t="s">
        <v>20</v>
      </c>
      <c r="J18" s="46">
        <v>35125</v>
      </c>
      <c r="K18" s="20" t="s">
        <v>19</v>
      </c>
      <c r="L18" s="19">
        <v>88.4</v>
      </c>
      <c r="M18" s="32">
        <v>0.6451</v>
      </c>
      <c r="N18" s="20">
        <v>100</v>
      </c>
      <c r="O18" s="20">
        <v>110</v>
      </c>
      <c r="P18" s="20">
        <v>115</v>
      </c>
      <c r="Q18" s="20"/>
      <c r="R18" s="20">
        <v>115</v>
      </c>
      <c r="S18" s="32">
        <f t="shared" si="0"/>
        <v>74.1865</v>
      </c>
      <c r="T18" s="20" t="s">
        <v>375</v>
      </c>
      <c r="U18" s="20" t="s">
        <v>598</v>
      </c>
      <c r="V18" s="20">
        <v>21</v>
      </c>
    </row>
    <row r="19" spans="1:22" ht="12.75">
      <c r="A19" s="20"/>
      <c r="B19" s="20"/>
      <c r="C19" s="20"/>
      <c r="D19" s="20"/>
      <c r="E19" s="20"/>
      <c r="F19" s="31" t="s">
        <v>130</v>
      </c>
      <c r="G19" s="20"/>
      <c r="H19" s="20"/>
      <c r="I19" s="20"/>
      <c r="J19" s="46"/>
      <c r="K19" s="20"/>
      <c r="L19" s="19"/>
      <c r="M19" s="32"/>
      <c r="N19" s="20"/>
      <c r="O19" s="20"/>
      <c r="P19" s="20"/>
      <c r="Q19" s="20"/>
      <c r="R19" s="20"/>
      <c r="S19" s="32"/>
      <c r="T19" s="20"/>
      <c r="U19" s="20"/>
      <c r="V19" s="20"/>
    </row>
    <row r="20" spans="1:22" ht="12.75">
      <c r="A20" s="20">
        <v>12</v>
      </c>
      <c r="B20" s="20">
        <v>1</v>
      </c>
      <c r="C20" s="20" t="s">
        <v>27</v>
      </c>
      <c r="D20" s="20" t="s">
        <v>30</v>
      </c>
      <c r="E20" s="20">
        <v>60</v>
      </c>
      <c r="F20" s="20" t="s">
        <v>599</v>
      </c>
      <c r="G20" s="20" t="s">
        <v>211</v>
      </c>
      <c r="H20" s="20" t="s">
        <v>23</v>
      </c>
      <c r="I20" s="20" t="s">
        <v>20</v>
      </c>
      <c r="J20" s="46">
        <v>14057</v>
      </c>
      <c r="K20" s="20" t="s">
        <v>600</v>
      </c>
      <c r="L20" s="19">
        <v>59.3</v>
      </c>
      <c r="M20" s="32">
        <v>1.718</v>
      </c>
      <c r="N20" s="20">
        <v>70</v>
      </c>
      <c r="O20" s="20">
        <v>75</v>
      </c>
      <c r="P20" s="70">
        <v>77.5</v>
      </c>
      <c r="Q20" s="20"/>
      <c r="R20" s="20">
        <v>75</v>
      </c>
      <c r="S20" s="32">
        <f aca="true" t="shared" si="1" ref="S20:S83">R20*M20</f>
        <v>128.85</v>
      </c>
      <c r="T20" s="20"/>
      <c r="U20" s="20"/>
      <c r="V20" s="20">
        <v>12</v>
      </c>
    </row>
    <row r="21" spans="1:22" ht="12.75">
      <c r="A21" s="20">
        <v>12</v>
      </c>
      <c r="B21" s="20">
        <v>1</v>
      </c>
      <c r="C21" s="20" t="s">
        <v>27</v>
      </c>
      <c r="D21" s="20" t="s">
        <v>30</v>
      </c>
      <c r="E21" s="20">
        <v>60</v>
      </c>
      <c r="F21" s="20" t="s">
        <v>601</v>
      </c>
      <c r="G21" s="20" t="s">
        <v>196</v>
      </c>
      <c r="H21" s="20" t="s">
        <v>196</v>
      </c>
      <c r="I21" s="20" t="s">
        <v>20</v>
      </c>
      <c r="J21" s="46">
        <v>38332</v>
      </c>
      <c r="K21" s="20" t="s">
        <v>135</v>
      </c>
      <c r="L21" s="19">
        <v>58.48</v>
      </c>
      <c r="M21" s="32">
        <v>1.0264</v>
      </c>
      <c r="N21" s="20">
        <v>70</v>
      </c>
      <c r="O21" s="20">
        <v>72.5</v>
      </c>
      <c r="P21" s="70">
        <v>77.5</v>
      </c>
      <c r="Q21" s="20"/>
      <c r="R21" s="20">
        <v>72.5</v>
      </c>
      <c r="S21" s="32">
        <f t="shared" si="1"/>
        <v>74.414</v>
      </c>
      <c r="T21" s="20"/>
      <c r="U21" s="20" t="s">
        <v>602</v>
      </c>
      <c r="V21" s="20">
        <v>12</v>
      </c>
    </row>
    <row r="22" spans="1:22" ht="12.75">
      <c r="A22" s="20">
        <v>12</v>
      </c>
      <c r="B22" s="20">
        <v>1</v>
      </c>
      <c r="C22" s="20" t="s">
        <v>27</v>
      </c>
      <c r="D22" s="20" t="s">
        <v>30</v>
      </c>
      <c r="E22" s="20">
        <v>67.5</v>
      </c>
      <c r="F22" s="20" t="s">
        <v>603</v>
      </c>
      <c r="G22" s="20" t="s">
        <v>604</v>
      </c>
      <c r="H22" s="20" t="s">
        <v>77</v>
      </c>
      <c r="I22" s="20" t="s">
        <v>20</v>
      </c>
      <c r="J22" s="46">
        <v>23431</v>
      </c>
      <c r="K22" s="20" t="s">
        <v>123</v>
      </c>
      <c r="L22" s="19">
        <v>66</v>
      </c>
      <c r="M22" s="32">
        <v>0.9853</v>
      </c>
      <c r="N22" s="20">
        <v>90</v>
      </c>
      <c r="O22" s="20">
        <v>92.5</v>
      </c>
      <c r="P22" s="20">
        <v>95</v>
      </c>
      <c r="Q22" s="20"/>
      <c r="R22" s="20">
        <v>95</v>
      </c>
      <c r="S22" s="32">
        <f t="shared" si="1"/>
        <v>93.6035</v>
      </c>
      <c r="T22" s="20"/>
      <c r="U22" s="20"/>
      <c r="V22" s="20">
        <v>12</v>
      </c>
    </row>
    <row r="23" spans="1:22" ht="12.75">
      <c r="A23" s="20">
        <v>12</v>
      </c>
      <c r="B23" s="20">
        <v>1</v>
      </c>
      <c r="C23" s="20" t="s">
        <v>27</v>
      </c>
      <c r="D23" s="20" t="s">
        <v>30</v>
      </c>
      <c r="E23" s="20">
        <v>67.5</v>
      </c>
      <c r="F23" s="20" t="s">
        <v>605</v>
      </c>
      <c r="G23" s="20" t="s">
        <v>526</v>
      </c>
      <c r="H23" s="20" t="s">
        <v>35</v>
      </c>
      <c r="I23" s="20" t="s">
        <v>20</v>
      </c>
      <c r="J23" s="46">
        <v>32170</v>
      </c>
      <c r="K23" s="20" t="s">
        <v>19</v>
      </c>
      <c r="L23" s="19">
        <v>63.5</v>
      </c>
      <c r="M23" s="32">
        <v>0.7682</v>
      </c>
      <c r="N23" s="20">
        <v>100</v>
      </c>
      <c r="O23" s="20">
        <v>107.5</v>
      </c>
      <c r="P23" s="70">
        <v>110</v>
      </c>
      <c r="Q23" s="20"/>
      <c r="R23" s="20">
        <v>107.5</v>
      </c>
      <c r="S23" s="32">
        <f t="shared" si="1"/>
        <v>82.5815</v>
      </c>
      <c r="T23" s="20"/>
      <c r="U23" s="20" t="s">
        <v>606</v>
      </c>
      <c r="V23" s="20">
        <v>12</v>
      </c>
    </row>
    <row r="24" spans="1:22" ht="12.75">
      <c r="A24" s="20">
        <v>12</v>
      </c>
      <c r="B24" s="20">
        <v>1</v>
      </c>
      <c r="C24" s="20" t="s">
        <v>27</v>
      </c>
      <c r="D24" s="20" t="s">
        <v>30</v>
      </c>
      <c r="E24" s="20">
        <v>67.5</v>
      </c>
      <c r="F24" s="20" t="s">
        <v>607</v>
      </c>
      <c r="G24" s="20" t="s">
        <v>134</v>
      </c>
      <c r="H24" s="20" t="s">
        <v>23</v>
      </c>
      <c r="I24" s="20" t="s">
        <v>20</v>
      </c>
      <c r="J24" s="46">
        <v>36890</v>
      </c>
      <c r="K24" s="20" t="s">
        <v>165</v>
      </c>
      <c r="L24" s="19">
        <v>67.3</v>
      </c>
      <c r="M24" s="32">
        <v>0.786</v>
      </c>
      <c r="N24" s="20">
        <v>75</v>
      </c>
      <c r="O24" s="20">
        <v>85</v>
      </c>
      <c r="P24" s="70">
        <v>90</v>
      </c>
      <c r="Q24" s="20"/>
      <c r="R24" s="20">
        <v>85</v>
      </c>
      <c r="S24" s="32">
        <f t="shared" si="1"/>
        <v>66.81</v>
      </c>
      <c r="T24" s="20"/>
      <c r="U24" s="20" t="s">
        <v>608</v>
      </c>
      <c r="V24" s="20">
        <v>12</v>
      </c>
    </row>
    <row r="25" spans="1:22" ht="12.75">
      <c r="A25" s="20">
        <v>12</v>
      </c>
      <c r="B25" s="20">
        <v>1</v>
      </c>
      <c r="C25" s="20" t="s">
        <v>27</v>
      </c>
      <c r="D25" s="20" t="s">
        <v>30</v>
      </c>
      <c r="E25" s="20">
        <v>75</v>
      </c>
      <c r="F25" s="20" t="s">
        <v>609</v>
      </c>
      <c r="G25" s="20" t="s">
        <v>196</v>
      </c>
      <c r="H25" s="20" t="s">
        <v>196</v>
      </c>
      <c r="I25" s="20" t="s">
        <v>20</v>
      </c>
      <c r="J25" s="46">
        <v>35244</v>
      </c>
      <c r="K25" s="20" t="s">
        <v>118</v>
      </c>
      <c r="L25" s="19">
        <v>74.1</v>
      </c>
      <c r="M25" s="32">
        <v>0.6775</v>
      </c>
      <c r="N25" s="20">
        <v>127.5</v>
      </c>
      <c r="O25" s="20">
        <v>135</v>
      </c>
      <c r="P25" s="70">
        <v>142.5</v>
      </c>
      <c r="Q25" s="20"/>
      <c r="R25" s="20">
        <v>135</v>
      </c>
      <c r="S25" s="32">
        <f t="shared" si="1"/>
        <v>91.4625</v>
      </c>
      <c r="T25" s="20"/>
      <c r="U25" s="20" t="s">
        <v>610</v>
      </c>
      <c r="V25" s="20">
        <v>12</v>
      </c>
    </row>
    <row r="26" spans="1:22" ht="12.75">
      <c r="A26" s="20">
        <v>12</v>
      </c>
      <c r="B26" s="20">
        <v>1</v>
      </c>
      <c r="C26" s="20" t="s">
        <v>27</v>
      </c>
      <c r="D26" s="20" t="s">
        <v>30</v>
      </c>
      <c r="E26" s="20">
        <v>75</v>
      </c>
      <c r="F26" s="20" t="s">
        <v>611</v>
      </c>
      <c r="G26" s="20" t="s">
        <v>69</v>
      </c>
      <c r="H26" s="20" t="s">
        <v>69</v>
      </c>
      <c r="I26" s="20" t="s">
        <v>20</v>
      </c>
      <c r="J26" s="46">
        <v>27355</v>
      </c>
      <c r="K26" s="20" t="s">
        <v>151</v>
      </c>
      <c r="L26" s="19">
        <v>73.45</v>
      </c>
      <c r="M26" s="32">
        <v>0.6961</v>
      </c>
      <c r="N26" s="20">
        <v>125</v>
      </c>
      <c r="O26" s="20">
        <v>135</v>
      </c>
      <c r="P26" s="20">
        <v>140</v>
      </c>
      <c r="Q26" s="20"/>
      <c r="R26" s="20">
        <v>140</v>
      </c>
      <c r="S26" s="32">
        <f t="shared" si="1"/>
        <v>97.45400000000001</v>
      </c>
      <c r="T26" s="20"/>
      <c r="U26" s="20"/>
      <c r="V26" s="20">
        <v>12</v>
      </c>
    </row>
    <row r="27" spans="1:22" ht="12.75">
      <c r="A27" s="20">
        <v>12</v>
      </c>
      <c r="B27" s="20">
        <v>1</v>
      </c>
      <c r="C27" s="20" t="s">
        <v>27</v>
      </c>
      <c r="D27" s="20" t="s">
        <v>30</v>
      </c>
      <c r="E27" s="20">
        <v>75</v>
      </c>
      <c r="F27" s="20" t="s">
        <v>492</v>
      </c>
      <c r="G27" s="20" t="s">
        <v>33</v>
      </c>
      <c r="H27" s="20" t="s">
        <v>33</v>
      </c>
      <c r="I27" s="20" t="s">
        <v>33</v>
      </c>
      <c r="J27" s="46">
        <v>26334</v>
      </c>
      <c r="K27" s="20" t="s">
        <v>52</v>
      </c>
      <c r="L27" s="19">
        <v>74.2</v>
      </c>
      <c r="M27" s="32">
        <v>0.7163</v>
      </c>
      <c r="N27" s="20">
        <v>120</v>
      </c>
      <c r="O27" s="20">
        <v>127.5</v>
      </c>
      <c r="P27" s="20">
        <v>132.5</v>
      </c>
      <c r="Q27" s="20"/>
      <c r="R27" s="20">
        <v>132.5</v>
      </c>
      <c r="S27" s="32">
        <f t="shared" si="1"/>
        <v>94.90975</v>
      </c>
      <c r="T27" s="20"/>
      <c r="U27" s="20"/>
      <c r="V27" s="20">
        <v>12</v>
      </c>
    </row>
    <row r="28" spans="1:22" ht="12.75">
      <c r="A28" s="20">
        <v>5</v>
      </c>
      <c r="B28" s="20">
        <v>2</v>
      </c>
      <c r="C28" s="20" t="s">
        <v>27</v>
      </c>
      <c r="D28" s="20" t="s">
        <v>30</v>
      </c>
      <c r="E28" s="20">
        <v>75</v>
      </c>
      <c r="F28" s="20" t="s">
        <v>322</v>
      </c>
      <c r="G28" s="20" t="s">
        <v>147</v>
      </c>
      <c r="H28" s="20" t="s">
        <v>35</v>
      </c>
      <c r="I28" s="20" t="s">
        <v>20</v>
      </c>
      <c r="J28" s="46">
        <v>25355</v>
      </c>
      <c r="K28" s="20" t="s">
        <v>52</v>
      </c>
      <c r="L28" s="19">
        <v>73.1</v>
      </c>
      <c r="M28" s="32">
        <v>0.8418</v>
      </c>
      <c r="N28" s="20">
        <v>120</v>
      </c>
      <c r="O28" s="20">
        <v>125</v>
      </c>
      <c r="P28" s="20">
        <v>130</v>
      </c>
      <c r="Q28" s="20"/>
      <c r="R28" s="20">
        <v>130</v>
      </c>
      <c r="S28" s="32">
        <f t="shared" si="1"/>
        <v>109.434</v>
      </c>
      <c r="T28" s="20"/>
      <c r="U28" s="20" t="s">
        <v>324</v>
      </c>
      <c r="V28" s="20">
        <v>5</v>
      </c>
    </row>
    <row r="29" spans="1:22" ht="12.75">
      <c r="A29" s="20">
        <v>12</v>
      </c>
      <c r="B29" s="20">
        <v>1</v>
      </c>
      <c r="C29" s="20" t="s">
        <v>27</v>
      </c>
      <c r="D29" s="20" t="s">
        <v>30</v>
      </c>
      <c r="E29" s="20">
        <v>75</v>
      </c>
      <c r="F29" s="20" t="s">
        <v>612</v>
      </c>
      <c r="G29" s="20" t="s">
        <v>613</v>
      </c>
      <c r="H29" s="20" t="s">
        <v>35</v>
      </c>
      <c r="I29" s="20" t="s">
        <v>20</v>
      </c>
      <c r="J29" s="97">
        <v>23078</v>
      </c>
      <c r="K29" s="45" t="s">
        <v>158</v>
      </c>
      <c r="L29" s="96">
        <v>72.9</v>
      </c>
      <c r="M29" s="32">
        <v>0.938</v>
      </c>
      <c r="N29" s="20">
        <v>115</v>
      </c>
      <c r="O29" s="20">
        <v>120</v>
      </c>
      <c r="P29" s="20">
        <v>0</v>
      </c>
      <c r="Q29" s="20"/>
      <c r="R29" s="20">
        <v>120</v>
      </c>
      <c r="S29" s="32">
        <f t="shared" si="1"/>
        <v>112.55999999999999</v>
      </c>
      <c r="T29" s="20"/>
      <c r="U29" s="20" t="s">
        <v>614</v>
      </c>
      <c r="V29" s="20">
        <v>12</v>
      </c>
    </row>
    <row r="30" spans="1:22" ht="12.75">
      <c r="A30" s="20">
        <v>12</v>
      </c>
      <c r="B30" s="20">
        <v>1</v>
      </c>
      <c r="C30" s="20" t="s">
        <v>27</v>
      </c>
      <c r="D30" s="20" t="s">
        <v>30</v>
      </c>
      <c r="E30" s="20">
        <v>75</v>
      </c>
      <c r="F30" s="20" t="s">
        <v>615</v>
      </c>
      <c r="G30" s="20" t="s">
        <v>196</v>
      </c>
      <c r="H30" s="20" t="s">
        <v>196</v>
      </c>
      <c r="I30" s="20" t="s">
        <v>20</v>
      </c>
      <c r="J30" s="46">
        <v>20361</v>
      </c>
      <c r="K30" s="20" t="s">
        <v>53</v>
      </c>
      <c r="L30" s="19">
        <v>74.9</v>
      </c>
      <c r="M30" s="32">
        <v>0.6652</v>
      </c>
      <c r="N30" s="20">
        <v>120</v>
      </c>
      <c r="O30" s="20">
        <v>122.5</v>
      </c>
      <c r="P30" s="20">
        <v>125</v>
      </c>
      <c r="Q30" s="20"/>
      <c r="R30" s="20">
        <v>125</v>
      </c>
      <c r="S30" s="32">
        <f t="shared" si="1"/>
        <v>83.15</v>
      </c>
      <c r="T30" s="20"/>
      <c r="U30" s="20"/>
      <c r="V30" s="20">
        <v>12</v>
      </c>
    </row>
    <row r="31" spans="1:22" ht="12.75">
      <c r="A31" s="20">
        <v>5</v>
      </c>
      <c r="B31" s="20">
        <v>2</v>
      </c>
      <c r="C31" s="20" t="s">
        <v>27</v>
      </c>
      <c r="D31" s="20" t="s">
        <v>30</v>
      </c>
      <c r="E31" s="20">
        <v>75</v>
      </c>
      <c r="F31" s="20" t="s">
        <v>616</v>
      </c>
      <c r="G31" s="20" t="s">
        <v>604</v>
      </c>
      <c r="H31" s="20" t="s">
        <v>77</v>
      </c>
      <c r="I31" s="20" t="s">
        <v>20</v>
      </c>
      <c r="J31" s="46">
        <v>20042</v>
      </c>
      <c r="K31" s="20" t="s">
        <v>53</v>
      </c>
      <c r="L31" s="19">
        <v>74.4</v>
      </c>
      <c r="M31" s="32">
        <v>0.8515</v>
      </c>
      <c r="N31" s="20">
        <v>100</v>
      </c>
      <c r="O31" s="20">
        <v>110</v>
      </c>
      <c r="P31" s="20">
        <v>0</v>
      </c>
      <c r="Q31" s="20"/>
      <c r="R31" s="20">
        <v>110</v>
      </c>
      <c r="S31" s="32">
        <f t="shared" si="1"/>
        <v>93.665</v>
      </c>
      <c r="T31" s="20"/>
      <c r="U31" s="20"/>
      <c r="V31" s="20">
        <v>5</v>
      </c>
    </row>
    <row r="32" spans="1:22" ht="12.75">
      <c r="A32" s="20">
        <v>12</v>
      </c>
      <c r="B32" s="20">
        <v>1</v>
      </c>
      <c r="C32" s="20" t="s">
        <v>27</v>
      </c>
      <c r="D32" s="20" t="s">
        <v>30</v>
      </c>
      <c r="E32" s="20">
        <v>75</v>
      </c>
      <c r="F32" s="20" t="s">
        <v>617</v>
      </c>
      <c r="G32" s="20" t="s">
        <v>196</v>
      </c>
      <c r="H32" s="20" t="s">
        <v>196</v>
      </c>
      <c r="I32" s="20" t="s">
        <v>20</v>
      </c>
      <c r="J32" s="46">
        <v>30674</v>
      </c>
      <c r="K32" s="20" t="s">
        <v>19</v>
      </c>
      <c r="L32" s="19">
        <v>74.7</v>
      </c>
      <c r="M32" s="32">
        <v>0.6666</v>
      </c>
      <c r="N32" s="20">
        <v>145</v>
      </c>
      <c r="O32" s="20">
        <v>155</v>
      </c>
      <c r="P32" s="70">
        <v>162.5</v>
      </c>
      <c r="Q32" s="20"/>
      <c r="R32" s="20">
        <v>155</v>
      </c>
      <c r="S32" s="32">
        <f t="shared" si="1"/>
        <v>103.323</v>
      </c>
      <c r="T32" s="20"/>
      <c r="U32" s="20"/>
      <c r="V32" s="20">
        <v>12</v>
      </c>
    </row>
    <row r="33" spans="1:22" ht="12.75">
      <c r="A33" s="20">
        <v>5</v>
      </c>
      <c r="B33" s="20">
        <v>2</v>
      </c>
      <c r="C33" s="20" t="s">
        <v>27</v>
      </c>
      <c r="D33" s="20" t="s">
        <v>30</v>
      </c>
      <c r="E33" s="20">
        <v>75</v>
      </c>
      <c r="F33" s="20" t="s">
        <v>618</v>
      </c>
      <c r="G33" s="20" t="s">
        <v>329</v>
      </c>
      <c r="H33" s="20" t="s">
        <v>23</v>
      </c>
      <c r="I33" s="20" t="s">
        <v>20</v>
      </c>
      <c r="J33" s="46">
        <v>30163</v>
      </c>
      <c r="K33" s="20" t="s">
        <v>19</v>
      </c>
      <c r="L33" s="19">
        <v>74.9</v>
      </c>
      <c r="M33" s="32">
        <v>0.6652</v>
      </c>
      <c r="N33" s="20">
        <v>135</v>
      </c>
      <c r="O33" s="20">
        <v>145</v>
      </c>
      <c r="P33" s="70">
        <v>150</v>
      </c>
      <c r="Q33" s="20"/>
      <c r="R33" s="20">
        <v>145</v>
      </c>
      <c r="S33" s="32">
        <f t="shared" si="1"/>
        <v>96.45400000000001</v>
      </c>
      <c r="T33" s="20"/>
      <c r="U33" s="20"/>
      <c r="V33" s="20">
        <v>5</v>
      </c>
    </row>
    <row r="34" spans="1:22" ht="12.75">
      <c r="A34" s="20">
        <v>3</v>
      </c>
      <c r="B34" s="20">
        <v>3</v>
      </c>
      <c r="C34" s="20" t="s">
        <v>27</v>
      </c>
      <c r="D34" s="20" t="s">
        <v>30</v>
      </c>
      <c r="E34" s="20">
        <v>75</v>
      </c>
      <c r="F34" s="20" t="s">
        <v>280</v>
      </c>
      <c r="G34" s="20" t="s">
        <v>62</v>
      </c>
      <c r="H34" s="20" t="s">
        <v>62</v>
      </c>
      <c r="I34" s="20" t="s">
        <v>20</v>
      </c>
      <c r="J34" s="46">
        <v>33038</v>
      </c>
      <c r="K34" s="20" t="s">
        <v>19</v>
      </c>
      <c r="L34" s="19">
        <v>71.8</v>
      </c>
      <c r="M34" s="32">
        <v>0.6882</v>
      </c>
      <c r="N34" s="20">
        <v>100</v>
      </c>
      <c r="O34" s="70">
        <v>112.5</v>
      </c>
      <c r="P34" s="70">
        <v>112.5</v>
      </c>
      <c r="Q34" s="20"/>
      <c r="R34" s="20">
        <v>100</v>
      </c>
      <c r="S34" s="32">
        <f t="shared" si="1"/>
        <v>68.82000000000001</v>
      </c>
      <c r="T34" s="20"/>
      <c r="U34" s="20"/>
      <c r="V34" s="20">
        <v>3</v>
      </c>
    </row>
    <row r="35" spans="1:22" ht="12.75">
      <c r="A35" s="20">
        <v>12</v>
      </c>
      <c r="B35" s="20">
        <v>1</v>
      </c>
      <c r="C35" s="20" t="s">
        <v>27</v>
      </c>
      <c r="D35" s="20" t="s">
        <v>30</v>
      </c>
      <c r="E35" s="20">
        <v>82.5</v>
      </c>
      <c r="F35" s="20" t="s">
        <v>619</v>
      </c>
      <c r="G35" s="20" t="s">
        <v>526</v>
      </c>
      <c r="H35" s="20" t="s">
        <v>620</v>
      </c>
      <c r="I35" s="20" t="s">
        <v>20</v>
      </c>
      <c r="J35" s="46">
        <v>34666</v>
      </c>
      <c r="K35" s="20" t="s">
        <v>118</v>
      </c>
      <c r="L35" s="19">
        <v>82.3</v>
      </c>
      <c r="M35" s="32">
        <v>0.6203</v>
      </c>
      <c r="N35" s="20">
        <v>140</v>
      </c>
      <c r="O35" s="20">
        <v>150</v>
      </c>
      <c r="P35" s="70">
        <v>157.5</v>
      </c>
      <c r="Q35" s="20"/>
      <c r="R35" s="20">
        <v>150</v>
      </c>
      <c r="S35" s="32">
        <f t="shared" si="1"/>
        <v>93.04499999999999</v>
      </c>
      <c r="T35" s="20"/>
      <c r="U35" s="20" t="s">
        <v>621</v>
      </c>
      <c r="V35" s="20">
        <v>12</v>
      </c>
    </row>
    <row r="36" spans="1:22" ht="12.75">
      <c r="A36" s="20">
        <v>5</v>
      </c>
      <c r="B36" s="20">
        <v>2</v>
      </c>
      <c r="C36" s="20" t="s">
        <v>27</v>
      </c>
      <c r="D36" s="20" t="s">
        <v>30</v>
      </c>
      <c r="E36" s="20">
        <v>82.5</v>
      </c>
      <c r="F36" s="20" t="s">
        <v>622</v>
      </c>
      <c r="G36" s="20" t="s">
        <v>329</v>
      </c>
      <c r="H36" s="20" t="s">
        <v>23</v>
      </c>
      <c r="I36" s="20" t="s">
        <v>20</v>
      </c>
      <c r="J36" s="46">
        <v>34945</v>
      </c>
      <c r="K36" s="20" t="s">
        <v>118</v>
      </c>
      <c r="L36" s="19">
        <v>81.9</v>
      </c>
      <c r="M36" s="32">
        <v>0.6224</v>
      </c>
      <c r="N36" s="70">
        <v>115</v>
      </c>
      <c r="O36" s="20">
        <v>115</v>
      </c>
      <c r="P36" s="20">
        <v>130</v>
      </c>
      <c r="Q36" s="20"/>
      <c r="R36" s="20">
        <v>130</v>
      </c>
      <c r="S36" s="32">
        <f t="shared" si="1"/>
        <v>80.91199999999999</v>
      </c>
      <c r="T36" s="20"/>
      <c r="U36" s="20"/>
      <c r="V36" s="20">
        <v>5</v>
      </c>
    </row>
    <row r="37" spans="1:22" ht="12.75">
      <c r="A37" s="20">
        <v>12</v>
      </c>
      <c r="B37" s="20">
        <v>1</v>
      </c>
      <c r="C37" s="20" t="s">
        <v>27</v>
      </c>
      <c r="D37" s="20" t="s">
        <v>30</v>
      </c>
      <c r="E37" s="20">
        <v>82.5</v>
      </c>
      <c r="F37" s="20" t="s">
        <v>623</v>
      </c>
      <c r="G37" s="20" t="s">
        <v>624</v>
      </c>
      <c r="H37" s="20" t="s">
        <v>23</v>
      </c>
      <c r="I37" s="20" t="s">
        <v>20</v>
      </c>
      <c r="J37" s="46">
        <v>27030</v>
      </c>
      <c r="K37" s="20" t="s">
        <v>151</v>
      </c>
      <c r="L37" s="19">
        <v>81.2</v>
      </c>
      <c r="M37" s="32">
        <v>0.6456</v>
      </c>
      <c r="N37" s="20">
        <v>190</v>
      </c>
      <c r="O37" s="70">
        <v>200</v>
      </c>
      <c r="P37" s="70">
        <v>200</v>
      </c>
      <c r="Q37" s="20"/>
      <c r="R37" s="20">
        <v>190</v>
      </c>
      <c r="S37" s="32">
        <f t="shared" si="1"/>
        <v>122.66399999999999</v>
      </c>
      <c r="T37" s="20"/>
      <c r="U37" s="20"/>
      <c r="V37" s="20">
        <v>12</v>
      </c>
    </row>
    <row r="38" spans="1:22" ht="12.75">
      <c r="A38" s="20">
        <v>12</v>
      </c>
      <c r="B38" s="20">
        <v>1</v>
      </c>
      <c r="C38" s="20" t="s">
        <v>27</v>
      </c>
      <c r="D38" s="20" t="s">
        <v>30</v>
      </c>
      <c r="E38" s="20">
        <v>82.5</v>
      </c>
      <c r="F38" s="20" t="s">
        <v>625</v>
      </c>
      <c r="G38" s="20" t="s">
        <v>626</v>
      </c>
      <c r="H38" s="20" t="s">
        <v>626</v>
      </c>
      <c r="I38" s="20" t="s">
        <v>626</v>
      </c>
      <c r="J38" s="46">
        <v>26651</v>
      </c>
      <c r="K38" s="20" t="s">
        <v>52</v>
      </c>
      <c r="L38" s="19">
        <v>82.3</v>
      </c>
      <c r="M38" s="32">
        <v>0.6501</v>
      </c>
      <c r="N38" s="20">
        <v>210</v>
      </c>
      <c r="O38" s="20">
        <v>217.5</v>
      </c>
      <c r="P38" s="20">
        <v>220</v>
      </c>
      <c r="Q38" s="20"/>
      <c r="R38" s="20">
        <v>220</v>
      </c>
      <c r="S38" s="32">
        <f t="shared" si="1"/>
        <v>143.022</v>
      </c>
      <c r="T38" s="20"/>
      <c r="U38" s="20"/>
      <c r="V38" s="20">
        <v>12</v>
      </c>
    </row>
    <row r="39" spans="1:22" ht="12.75">
      <c r="A39" s="20">
        <v>5</v>
      </c>
      <c r="B39" s="20">
        <v>2</v>
      </c>
      <c r="C39" s="20" t="s">
        <v>27</v>
      </c>
      <c r="D39" s="20" t="s">
        <v>30</v>
      </c>
      <c r="E39" s="20">
        <v>82.5</v>
      </c>
      <c r="F39" s="20" t="s">
        <v>627</v>
      </c>
      <c r="G39" s="20" t="s">
        <v>628</v>
      </c>
      <c r="H39" s="20" t="s">
        <v>23</v>
      </c>
      <c r="I39" s="20" t="s">
        <v>20</v>
      </c>
      <c r="J39" s="46">
        <v>25447</v>
      </c>
      <c r="K39" s="20" t="s">
        <v>52</v>
      </c>
      <c r="L39" s="19">
        <v>82.2</v>
      </c>
      <c r="M39" s="32">
        <v>0.7103</v>
      </c>
      <c r="N39" s="20">
        <v>155</v>
      </c>
      <c r="O39" s="20">
        <v>157.5</v>
      </c>
      <c r="P39" s="20">
        <v>160</v>
      </c>
      <c r="Q39" s="20"/>
      <c r="R39" s="20">
        <v>160</v>
      </c>
      <c r="S39" s="32">
        <f t="shared" si="1"/>
        <v>113.64800000000001</v>
      </c>
      <c r="T39" s="20"/>
      <c r="U39" s="20" t="s">
        <v>591</v>
      </c>
      <c r="V39" s="20">
        <v>5</v>
      </c>
    </row>
    <row r="40" spans="1:22" ht="12.75">
      <c r="A40" s="20">
        <v>0</v>
      </c>
      <c r="B40" s="20" t="s">
        <v>172</v>
      </c>
      <c r="C40" s="20" t="s">
        <v>27</v>
      </c>
      <c r="D40" s="20" t="s">
        <v>30</v>
      </c>
      <c r="E40" s="20">
        <v>82.5</v>
      </c>
      <c r="F40" s="20" t="s">
        <v>629</v>
      </c>
      <c r="G40" s="103" t="s">
        <v>630</v>
      </c>
      <c r="H40" s="103" t="s">
        <v>23</v>
      </c>
      <c r="I40" s="20" t="s">
        <v>20</v>
      </c>
      <c r="J40" s="46">
        <v>23466</v>
      </c>
      <c r="K40" s="20" t="s">
        <v>123</v>
      </c>
      <c r="L40" s="19">
        <v>81.5</v>
      </c>
      <c r="M40" s="32">
        <v>0.8307</v>
      </c>
      <c r="N40" s="70">
        <v>137.5</v>
      </c>
      <c r="O40" s="70">
        <v>147.5</v>
      </c>
      <c r="P40" s="70">
        <v>147.5</v>
      </c>
      <c r="Q40" s="20"/>
      <c r="R40" s="20">
        <v>0</v>
      </c>
      <c r="S40" s="32">
        <f t="shared" si="1"/>
        <v>0</v>
      </c>
      <c r="T40" s="20"/>
      <c r="U40" s="20"/>
      <c r="V40" s="20">
        <v>0</v>
      </c>
    </row>
    <row r="41" spans="1:22" ht="12.75">
      <c r="A41" s="20">
        <v>12</v>
      </c>
      <c r="B41" s="20">
        <v>1</v>
      </c>
      <c r="C41" s="20" t="s">
        <v>27</v>
      </c>
      <c r="D41" s="20" t="s">
        <v>30</v>
      </c>
      <c r="E41" s="20">
        <v>82.5</v>
      </c>
      <c r="F41" s="20" t="s">
        <v>631</v>
      </c>
      <c r="G41" s="20" t="s">
        <v>613</v>
      </c>
      <c r="H41" s="20" t="s">
        <v>35</v>
      </c>
      <c r="I41" s="20" t="s">
        <v>20</v>
      </c>
      <c r="J41" s="46">
        <v>19201</v>
      </c>
      <c r="K41" s="20" t="s">
        <v>171</v>
      </c>
      <c r="L41" s="19">
        <v>81.7</v>
      </c>
      <c r="M41" s="32">
        <v>1.2283</v>
      </c>
      <c r="N41" s="20">
        <v>120</v>
      </c>
      <c r="O41" s="20">
        <v>130</v>
      </c>
      <c r="P41" s="70">
        <v>135</v>
      </c>
      <c r="Q41" s="20"/>
      <c r="R41" s="20">
        <v>130</v>
      </c>
      <c r="S41" s="32">
        <f t="shared" si="1"/>
        <v>159.679</v>
      </c>
      <c r="T41" s="20"/>
      <c r="U41" s="20"/>
      <c r="V41" s="20">
        <v>12</v>
      </c>
    </row>
    <row r="42" spans="1:22" ht="12.75">
      <c r="A42" s="20">
        <v>12</v>
      </c>
      <c r="B42" s="20">
        <v>1</v>
      </c>
      <c r="C42" s="20" t="s">
        <v>27</v>
      </c>
      <c r="D42" s="20" t="s">
        <v>30</v>
      </c>
      <c r="E42" s="20">
        <v>82.5</v>
      </c>
      <c r="F42" s="20" t="s">
        <v>625</v>
      </c>
      <c r="G42" s="20" t="s">
        <v>626</v>
      </c>
      <c r="H42" s="20" t="s">
        <v>626</v>
      </c>
      <c r="I42" s="20" t="s">
        <v>626</v>
      </c>
      <c r="J42" s="46">
        <v>26651</v>
      </c>
      <c r="K42" s="20" t="s">
        <v>19</v>
      </c>
      <c r="L42" s="19">
        <v>82.3</v>
      </c>
      <c r="M42" s="32">
        <v>0.6203</v>
      </c>
      <c r="N42" s="20">
        <v>210</v>
      </c>
      <c r="O42" s="20">
        <v>217.5</v>
      </c>
      <c r="P42" s="20">
        <v>220</v>
      </c>
      <c r="Q42" s="20"/>
      <c r="R42" s="20">
        <v>220</v>
      </c>
      <c r="S42" s="32">
        <f t="shared" si="1"/>
        <v>136.46599999999998</v>
      </c>
      <c r="T42" s="20" t="s">
        <v>373</v>
      </c>
      <c r="U42" s="20"/>
      <c r="V42" s="20">
        <v>48</v>
      </c>
    </row>
    <row r="43" spans="1:22" ht="12.75">
      <c r="A43" s="20">
        <v>5</v>
      </c>
      <c r="B43" s="20">
        <v>2</v>
      </c>
      <c r="C43" s="20" t="s">
        <v>27</v>
      </c>
      <c r="D43" s="20" t="s">
        <v>30</v>
      </c>
      <c r="E43" s="20">
        <v>82.5</v>
      </c>
      <c r="F43" s="20" t="s">
        <v>632</v>
      </c>
      <c r="G43" s="20" t="s">
        <v>33</v>
      </c>
      <c r="H43" s="20" t="s">
        <v>33</v>
      </c>
      <c r="I43" s="20" t="s">
        <v>33</v>
      </c>
      <c r="J43" s="46">
        <v>33259</v>
      </c>
      <c r="K43" s="20" t="s">
        <v>19</v>
      </c>
      <c r="L43" s="19">
        <v>82.25</v>
      </c>
      <c r="M43" s="32">
        <v>0.6203</v>
      </c>
      <c r="N43" s="20">
        <v>195</v>
      </c>
      <c r="O43" s="20">
        <v>205</v>
      </c>
      <c r="P43" s="70">
        <v>220</v>
      </c>
      <c r="Q43" s="20"/>
      <c r="R43" s="20">
        <v>205</v>
      </c>
      <c r="S43" s="32">
        <f t="shared" si="1"/>
        <v>127.16149999999999</v>
      </c>
      <c r="T43" s="20"/>
      <c r="U43" s="20" t="s">
        <v>633</v>
      </c>
      <c r="V43" s="20">
        <v>5</v>
      </c>
    </row>
    <row r="44" spans="1:22" ht="12.75">
      <c r="A44" s="20">
        <v>3</v>
      </c>
      <c r="B44" s="20">
        <v>3</v>
      </c>
      <c r="C44" s="20" t="s">
        <v>27</v>
      </c>
      <c r="D44" s="20" t="s">
        <v>30</v>
      </c>
      <c r="E44" s="20">
        <v>82.5</v>
      </c>
      <c r="F44" s="20" t="s">
        <v>634</v>
      </c>
      <c r="G44" s="20" t="s">
        <v>635</v>
      </c>
      <c r="H44" s="20" t="s">
        <v>23</v>
      </c>
      <c r="I44" s="20" t="s">
        <v>20</v>
      </c>
      <c r="J44" s="46">
        <v>31359</v>
      </c>
      <c r="K44" s="20" t="s">
        <v>19</v>
      </c>
      <c r="L44" s="19">
        <v>80.2</v>
      </c>
      <c r="M44" s="32">
        <v>0.6209</v>
      </c>
      <c r="N44" s="20">
        <v>190</v>
      </c>
      <c r="O44" s="20">
        <v>195</v>
      </c>
      <c r="P44" s="70">
        <v>200</v>
      </c>
      <c r="Q44" s="20"/>
      <c r="R44" s="20">
        <v>195</v>
      </c>
      <c r="S44" s="32">
        <f t="shared" si="1"/>
        <v>121.0755</v>
      </c>
      <c r="T44" s="20"/>
      <c r="U44" s="20"/>
      <c r="V44" s="20">
        <v>3</v>
      </c>
    </row>
    <row r="45" spans="1:22" ht="12.75">
      <c r="A45" s="20">
        <v>2</v>
      </c>
      <c r="B45" s="20">
        <v>4</v>
      </c>
      <c r="C45" s="20" t="s">
        <v>27</v>
      </c>
      <c r="D45" s="20" t="s">
        <v>30</v>
      </c>
      <c r="E45" s="20">
        <v>82.5</v>
      </c>
      <c r="F45" s="20" t="s">
        <v>636</v>
      </c>
      <c r="G45" s="20" t="s">
        <v>75</v>
      </c>
      <c r="H45" s="20" t="s">
        <v>294</v>
      </c>
      <c r="I45" s="20" t="s">
        <v>20</v>
      </c>
      <c r="J45" s="46">
        <v>31782</v>
      </c>
      <c r="K45" s="20" t="s">
        <v>19</v>
      </c>
      <c r="L45" s="19">
        <v>77.8</v>
      </c>
      <c r="M45" s="32">
        <v>0.6461</v>
      </c>
      <c r="N45" s="70">
        <v>190</v>
      </c>
      <c r="O45" s="20">
        <v>190</v>
      </c>
      <c r="P45" s="70">
        <v>192.5</v>
      </c>
      <c r="Q45" s="20"/>
      <c r="R45" s="20">
        <v>190</v>
      </c>
      <c r="S45" s="32">
        <f t="shared" si="1"/>
        <v>122.759</v>
      </c>
      <c r="T45" s="20"/>
      <c r="U45" s="20"/>
      <c r="V45" s="20">
        <v>2</v>
      </c>
    </row>
    <row r="46" spans="1:22" ht="12.75">
      <c r="A46" s="20">
        <v>1</v>
      </c>
      <c r="B46" s="20">
        <v>5</v>
      </c>
      <c r="C46" s="20" t="s">
        <v>27</v>
      </c>
      <c r="D46" s="20" t="s">
        <v>30</v>
      </c>
      <c r="E46" s="20">
        <v>82.5</v>
      </c>
      <c r="F46" s="20" t="s">
        <v>623</v>
      </c>
      <c r="G46" s="20" t="s">
        <v>624</v>
      </c>
      <c r="H46" s="20" t="s">
        <v>23</v>
      </c>
      <c r="I46" s="20" t="s">
        <v>20</v>
      </c>
      <c r="J46" s="46">
        <v>27030</v>
      </c>
      <c r="K46" s="20" t="s">
        <v>19</v>
      </c>
      <c r="L46" s="19">
        <v>81.2</v>
      </c>
      <c r="M46" s="32">
        <v>0.6456</v>
      </c>
      <c r="N46" s="20">
        <v>190</v>
      </c>
      <c r="O46" s="70">
        <v>200</v>
      </c>
      <c r="P46" s="70">
        <v>200</v>
      </c>
      <c r="Q46" s="20"/>
      <c r="R46" s="20">
        <v>190</v>
      </c>
      <c r="S46" s="32">
        <f t="shared" si="1"/>
        <v>122.66399999999999</v>
      </c>
      <c r="T46" s="20"/>
      <c r="U46" s="20"/>
      <c r="V46" s="20">
        <v>1</v>
      </c>
    </row>
    <row r="47" spans="1:22" ht="12.75">
      <c r="A47" s="20">
        <v>0</v>
      </c>
      <c r="B47" s="20">
        <v>6</v>
      </c>
      <c r="C47" s="20" t="s">
        <v>27</v>
      </c>
      <c r="D47" s="20" t="s">
        <v>30</v>
      </c>
      <c r="E47" s="20">
        <v>82.5</v>
      </c>
      <c r="F47" s="20" t="s">
        <v>637</v>
      </c>
      <c r="G47" s="20" t="s">
        <v>147</v>
      </c>
      <c r="H47" s="20" t="s">
        <v>35</v>
      </c>
      <c r="I47" s="20" t="s">
        <v>20</v>
      </c>
      <c r="J47" s="46">
        <v>29379</v>
      </c>
      <c r="K47" s="20" t="s">
        <v>19</v>
      </c>
      <c r="L47" s="19">
        <v>80.1</v>
      </c>
      <c r="M47" s="32">
        <v>0.6268</v>
      </c>
      <c r="N47" s="20">
        <v>180</v>
      </c>
      <c r="O47" s="70">
        <v>185</v>
      </c>
      <c r="P47" s="70">
        <v>185</v>
      </c>
      <c r="Q47" s="20"/>
      <c r="R47" s="20">
        <v>180</v>
      </c>
      <c r="S47" s="32">
        <f t="shared" si="1"/>
        <v>112.824</v>
      </c>
      <c r="T47" s="20"/>
      <c r="U47" s="20"/>
      <c r="V47" s="20">
        <v>0</v>
      </c>
    </row>
    <row r="48" spans="1:22" ht="12.75">
      <c r="A48" s="20">
        <v>0</v>
      </c>
      <c r="B48" s="20">
        <v>7</v>
      </c>
      <c r="C48" s="20" t="s">
        <v>27</v>
      </c>
      <c r="D48" s="20" t="s">
        <v>30</v>
      </c>
      <c r="E48" s="20">
        <v>82.5</v>
      </c>
      <c r="F48" s="20" t="s">
        <v>638</v>
      </c>
      <c r="G48" s="20" t="s">
        <v>639</v>
      </c>
      <c r="H48" s="20" t="s">
        <v>23</v>
      </c>
      <c r="I48" s="20" t="s">
        <v>20</v>
      </c>
      <c r="J48" s="46">
        <v>29459</v>
      </c>
      <c r="K48" s="20" t="s">
        <v>19</v>
      </c>
      <c r="L48" s="19">
        <v>80.9</v>
      </c>
      <c r="M48" s="32">
        <v>0.6279</v>
      </c>
      <c r="N48" s="20">
        <v>155</v>
      </c>
      <c r="O48" s="70">
        <v>162.5</v>
      </c>
      <c r="P48" s="70">
        <v>162.5</v>
      </c>
      <c r="Q48" s="20"/>
      <c r="R48" s="20">
        <v>155</v>
      </c>
      <c r="S48" s="32">
        <f t="shared" si="1"/>
        <v>97.3245</v>
      </c>
      <c r="T48" s="20"/>
      <c r="U48" s="20"/>
      <c r="V48" s="20">
        <v>0</v>
      </c>
    </row>
    <row r="49" spans="1:22" ht="12.75">
      <c r="A49" s="20">
        <v>0</v>
      </c>
      <c r="B49" s="20">
        <v>8</v>
      </c>
      <c r="C49" s="20" t="s">
        <v>27</v>
      </c>
      <c r="D49" s="20" t="s">
        <v>30</v>
      </c>
      <c r="E49" s="20">
        <v>82.5</v>
      </c>
      <c r="F49" s="20" t="s">
        <v>640</v>
      </c>
      <c r="G49" s="20" t="s">
        <v>624</v>
      </c>
      <c r="H49" s="20" t="s">
        <v>23</v>
      </c>
      <c r="I49" s="20" t="s">
        <v>20</v>
      </c>
      <c r="J49" s="46">
        <v>32104</v>
      </c>
      <c r="K49" s="20" t="s">
        <v>19</v>
      </c>
      <c r="L49" s="19">
        <v>82.4</v>
      </c>
      <c r="M49" s="32">
        <v>0.6198</v>
      </c>
      <c r="N49" s="70">
        <v>150</v>
      </c>
      <c r="O49" s="20">
        <v>155</v>
      </c>
      <c r="P49" s="70">
        <v>160</v>
      </c>
      <c r="Q49" s="20"/>
      <c r="R49" s="20">
        <v>155</v>
      </c>
      <c r="S49" s="32">
        <f t="shared" si="1"/>
        <v>96.069</v>
      </c>
      <c r="T49" s="20"/>
      <c r="U49" s="20"/>
      <c r="V49" s="20">
        <v>0</v>
      </c>
    </row>
    <row r="50" spans="1:22" ht="12.75">
      <c r="A50" s="20">
        <v>0</v>
      </c>
      <c r="B50" s="20">
        <v>9</v>
      </c>
      <c r="C50" s="20" t="s">
        <v>27</v>
      </c>
      <c r="D50" s="20" t="s">
        <v>30</v>
      </c>
      <c r="E50" s="20">
        <v>82.5</v>
      </c>
      <c r="F50" s="20" t="s">
        <v>641</v>
      </c>
      <c r="G50" s="20" t="s">
        <v>62</v>
      </c>
      <c r="H50" s="20" t="s">
        <v>62</v>
      </c>
      <c r="I50" s="20" t="s">
        <v>20</v>
      </c>
      <c r="J50" s="46">
        <v>32459</v>
      </c>
      <c r="K50" s="20" t="s">
        <v>19</v>
      </c>
      <c r="L50" s="19">
        <v>80.9</v>
      </c>
      <c r="M50" s="32">
        <v>0.6279</v>
      </c>
      <c r="N50" s="20">
        <v>140</v>
      </c>
      <c r="O50" s="20">
        <v>147.5</v>
      </c>
      <c r="P50" s="20">
        <v>150</v>
      </c>
      <c r="Q50" s="20"/>
      <c r="R50" s="20">
        <v>150</v>
      </c>
      <c r="S50" s="32">
        <f t="shared" si="1"/>
        <v>94.185</v>
      </c>
      <c r="T50" s="20"/>
      <c r="U50" s="20" t="s">
        <v>642</v>
      </c>
      <c r="V50" s="20">
        <v>0</v>
      </c>
    </row>
    <row r="51" spans="1:22" ht="12.75">
      <c r="A51" s="20">
        <v>0</v>
      </c>
      <c r="B51" s="20">
        <v>10</v>
      </c>
      <c r="C51" s="20" t="s">
        <v>27</v>
      </c>
      <c r="D51" s="20" t="s">
        <v>30</v>
      </c>
      <c r="E51" s="20">
        <v>82.5</v>
      </c>
      <c r="F51" s="20" t="s">
        <v>274</v>
      </c>
      <c r="G51" s="20" t="s">
        <v>64</v>
      </c>
      <c r="H51" s="20" t="s">
        <v>64</v>
      </c>
      <c r="I51" s="20" t="s">
        <v>64</v>
      </c>
      <c r="J51" s="46">
        <v>30410</v>
      </c>
      <c r="K51" s="20" t="s">
        <v>19</v>
      </c>
      <c r="L51" s="19">
        <v>82.2</v>
      </c>
      <c r="M51" s="32">
        <v>0.6209</v>
      </c>
      <c r="N51" s="70">
        <v>140</v>
      </c>
      <c r="O51" s="20">
        <v>145</v>
      </c>
      <c r="P51" s="70">
        <v>160</v>
      </c>
      <c r="Q51" s="20"/>
      <c r="R51" s="20">
        <v>145</v>
      </c>
      <c r="S51" s="32">
        <f t="shared" si="1"/>
        <v>90.0305</v>
      </c>
      <c r="T51" s="20"/>
      <c r="U51" s="20" t="s">
        <v>78</v>
      </c>
      <c r="V51" s="20">
        <v>0</v>
      </c>
    </row>
    <row r="52" spans="1:22" ht="12.75">
      <c r="A52" s="20">
        <v>12</v>
      </c>
      <c r="B52" s="20">
        <v>1</v>
      </c>
      <c r="C52" s="20" t="s">
        <v>27</v>
      </c>
      <c r="D52" s="20" t="s">
        <v>30</v>
      </c>
      <c r="E52" s="20">
        <v>90</v>
      </c>
      <c r="F52" s="20" t="s">
        <v>643</v>
      </c>
      <c r="G52" s="20" t="s">
        <v>644</v>
      </c>
      <c r="H52" s="20" t="s">
        <v>23</v>
      </c>
      <c r="I52" s="20" t="s">
        <v>20</v>
      </c>
      <c r="J52" s="46">
        <v>35191</v>
      </c>
      <c r="K52" s="20" t="s">
        <v>118</v>
      </c>
      <c r="L52" s="19">
        <v>89.9</v>
      </c>
      <c r="M52" s="32">
        <v>0.5916</v>
      </c>
      <c r="N52" s="20">
        <v>150</v>
      </c>
      <c r="O52" s="20">
        <v>155</v>
      </c>
      <c r="P52" s="70">
        <v>160</v>
      </c>
      <c r="Q52" s="20"/>
      <c r="R52" s="20">
        <v>155</v>
      </c>
      <c r="S52" s="32">
        <f t="shared" si="1"/>
        <v>91.69800000000001</v>
      </c>
      <c r="T52" s="20"/>
      <c r="U52" s="20"/>
      <c r="V52" s="20">
        <v>12</v>
      </c>
    </row>
    <row r="53" spans="1:22" ht="12.75">
      <c r="A53" s="20">
        <v>0</v>
      </c>
      <c r="B53" s="20" t="s">
        <v>172</v>
      </c>
      <c r="C53" s="20" t="s">
        <v>27</v>
      </c>
      <c r="D53" s="20" t="s">
        <v>30</v>
      </c>
      <c r="E53" s="20">
        <v>90</v>
      </c>
      <c r="F53" s="20" t="s">
        <v>645</v>
      </c>
      <c r="G53" s="20" t="s">
        <v>646</v>
      </c>
      <c r="H53" s="20" t="s">
        <v>35</v>
      </c>
      <c r="I53" s="20" t="s">
        <v>20</v>
      </c>
      <c r="J53" s="46">
        <v>35227</v>
      </c>
      <c r="K53" s="20" t="s">
        <v>118</v>
      </c>
      <c r="L53" s="19">
        <v>86.9</v>
      </c>
      <c r="M53" s="32">
        <v>0.6042</v>
      </c>
      <c r="N53" s="70">
        <v>60</v>
      </c>
      <c r="O53" s="70">
        <v>0</v>
      </c>
      <c r="P53" s="70">
        <v>0</v>
      </c>
      <c r="Q53" s="20"/>
      <c r="R53" s="20">
        <v>0</v>
      </c>
      <c r="S53" s="32">
        <f t="shared" si="1"/>
        <v>0</v>
      </c>
      <c r="T53" s="20"/>
      <c r="U53" s="20"/>
      <c r="V53" s="20">
        <v>0</v>
      </c>
    </row>
    <row r="54" spans="1:22" ht="12.75">
      <c r="A54" s="20">
        <v>12</v>
      </c>
      <c r="B54" s="20">
        <v>1</v>
      </c>
      <c r="C54" s="20" t="s">
        <v>27</v>
      </c>
      <c r="D54" s="20" t="s">
        <v>30</v>
      </c>
      <c r="E54" s="20">
        <v>90</v>
      </c>
      <c r="F54" s="20" t="s">
        <v>647</v>
      </c>
      <c r="G54" s="20" t="s">
        <v>352</v>
      </c>
      <c r="H54" s="20" t="s">
        <v>352</v>
      </c>
      <c r="I54" s="20" t="s">
        <v>20</v>
      </c>
      <c r="J54" s="46">
        <v>28444</v>
      </c>
      <c r="K54" s="20" t="s">
        <v>151</v>
      </c>
      <c r="L54" s="19">
        <v>89.7</v>
      </c>
      <c r="M54" s="32">
        <v>0.7554</v>
      </c>
      <c r="N54" s="20">
        <v>200</v>
      </c>
      <c r="O54" s="20">
        <v>205</v>
      </c>
      <c r="P54" s="20">
        <v>0</v>
      </c>
      <c r="Q54" s="20"/>
      <c r="R54" s="20">
        <v>205</v>
      </c>
      <c r="S54" s="32">
        <f t="shared" si="1"/>
        <v>154.857</v>
      </c>
      <c r="T54" s="20"/>
      <c r="U54" s="20"/>
      <c r="V54" s="20">
        <v>12</v>
      </c>
    </row>
    <row r="55" spans="1:22" ht="12.75">
      <c r="A55" s="20">
        <v>5</v>
      </c>
      <c r="B55" s="20">
        <v>2</v>
      </c>
      <c r="C55" s="20" t="s">
        <v>27</v>
      </c>
      <c r="D55" s="20" t="s">
        <v>30</v>
      </c>
      <c r="E55" s="20">
        <v>90</v>
      </c>
      <c r="F55" s="20" t="s">
        <v>648</v>
      </c>
      <c r="G55" s="20" t="s">
        <v>196</v>
      </c>
      <c r="H55" s="20" t="s">
        <v>196</v>
      </c>
      <c r="I55" s="20" t="s">
        <v>20</v>
      </c>
      <c r="J55" s="46">
        <v>27621</v>
      </c>
      <c r="K55" s="20" t="s">
        <v>151</v>
      </c>
      <c r="L55" s="19">
        <v>88.5</v>
      </c>
      <c r="M55" s="32">
        <v>0.602</v>
      </c>
      <c r="N55" s="20">
        <v>175</v>
      </c>
      <c r="O55" s="20">
        <v>180</v>
      </c>
      <c r="P55" s="70">
        <v>187.5</v>
      </c>
      <c r="Q55" s="20"/>
      <c r="R55" s="20">
        <v>180</v>
      </c>
      <c r="S55" s="32">
        <f t="shared" si="1"/>
        <v>108.36</v>
      </c>
      <c r="T55" s="20"/>
      <c r="U55" s="20"/>
      <c r="V55" s="20">
        <v>5</v>
      </c>
    </row>
    <row r="56" spans="1:22" ht="12.75">
      <c r="A56" s="20">
        <v>3</v>
      </c>
      <c r="B56" s="20">
        <v>3</v>
      </c>
      <c r="C56" s="20" t="s">
        <v>27</v>
      </c>
      <c r="D56" s="20" t="s">
        <v>30</v>
      </c>
      <c r="E56" s="20">
        <v>90</v>
      </c>
      <c r="F56" s="20" t="s">
        <v>649</v>
      </c>
      <c r="G56" s="20" t="s">
        <v>418</v>
      </c>
      <c r="H56" s="20" t="s">
        <v>418</v>
      </c>
      <c r="I56" s="20" t="s">
        <v>20</v>
      </c>
      <c r="J56" s="46">
        <v>28408</v>
      </c>
      <c r="K56" s="20" t="s">
        <v>151</v>
      </c>
      <c r="L56" s="19">
        <v>88.5</v>
      </c>
      <c r="M56" s="32">
        <v>0.5932</v>
      </c>
      <c r="N56" s="20">
        <v>160</v>
      </c>
      <c r="O56" s="20">
        <v>165</v>
      </c>
      <c r="P56" s="20">
        <v>167.5</v>
      </c>
      <c r="Q56" s="20"/>
      <c r="R56" s="20">
        <v>167.5</v>
      </c>
      <c r="S56" s="32">
        <f t="shared" si="1"/>
        <v>99.36099999999999</v>
      </c>
      <c r="T56" s="20"/>
      <c r="U56" s="20" t="s">
        <v>650</v>
      </c>
      <c r="V56" s="20">
        <v>3</v>
      </c>
    </row>
    <row r="57" spans="1:22" ht="12.75">
      <c r="A57" s="20">
        <v>2</v>
      </c>
      <c r="B57" s="20">
        <v>4</v>
      </c>
      <c r="C57" s="20" t="s">
        <v>27</v>
      </c>
      <c r="D57" s="20" t="s">
        <v>30</v>
      </c>
      <c r="E57" s="20">
        <v>90</v>
      </c>
      <c r="F57" s="20" t="s">
        <v>651</v>
      </c>
      <c r="G57" s="20" t="s">
        <v>652</v>
      </c>
      <c r="H57" s="20" t="s">
        <v>23</v>
      </c>
      <c r="I57" s="20" t="s">
        <v>20</v>
      </c>
      <c r="J57" s="46">
        <v>28126</v>
      </c>
      <c r="K57" s="20" t="s">
        <v>151</v>
      </c>
      <c r="L57" s="19">
        <v>88.1</v>
      </c>
      <c r="M57" s="32">
        <v>0.6042</v>
      </c>
      <c r="N57" s="20">
        <v>150</v>
      </c>
      <c r="O57" s="70">
        <v>160</v>
      </c>
      <c r="P57" s="20">
        <v>0</v>
      </c>
      <c r="Q57" s="20"/>
      <c r="R57" s="20">
        <v>150</v>
      </c>
      <c r="S57" s="32">
        <f t="shared" si="1"/>
        <v>90.63</v>
      </c>
      <c r="T57" s="20"/>
      <c r="U57" s="20" t="s">
        <v>653</v>
      </c>
      <c r="V57" s="20">
        <v>2</v>
      </c>
    </row>
    <row r="58" spans="1:22" ht="12.75">
      <c r="A58" s="20">
        <v>0</v>
      </c>
      <c r="B58" s="20" t="s">
        <v>172</v>
      </c>
      <c r="C58" s="20" t="s">
        <v>27</v>
      </c>
      <c r="D58" s="20" t="s">
        <v>30</v>
      </c>
      <c r="E58" s="20">
        <v>90</v>
      </c>
      <c r="F58" s="20" t="s">
        <v>654</v>
      </c>
      <c r="G58" s="20" t="s">
        <v>336</v>
      </c>
      <c r="H58" s="20" t="s">
        <v>23</v>
      </c>
      <c r="I58" s="20" t="s">
        <v>20</v>
      </c>
      <c r="J58" s="46">
        <v>27311</v>
      </c>
      <c r="K58" s="20" t="s">
        <v>151</v>
      </c>
      <c r="L58" s="19">
        <v>89.1</v>
      </c>
      <c r="M58" s="32">
        <v>0.5995</v>
      </c>
      <c r="N58" s="70">
        <v>125</v>
      </c>
      <c r="O58" s="70">
        <v>0</v>
      </c>
      <c r="P58" s="70">
        <v>0</v>
      </c>
      <c r="Q58" s="20"/>
      <c r="R58" s="20">
        <v>0</v>
      </c>
      <c r="S58" s="32">
        <f t="shared" si="1"/>
        <v>0</v>
      </c>
      <c r="T58" s="20"/>
      <c r="U58" s="20"/>
      <c r="V58" s="20">
        <v>0</v>
      </c>
    </row>
    <row r="59" spans="1:22" ht="12.75">
      <c r="A59" s="20">
        <v>12</v>
      </c>
      <c r="B59" s="20">
        <v>1</v>
      </c>
      <c r="C59" s="20" t="s">
        <v>27</v>
      </c>
      <c r="D59" s="20" t="s">
        <v>30</v>
      </c>
      <c r="E59" s="20">
        <v>90</v>
      </c>
      <c r="F59" s="20" t="s">
        <v>655</v>
      </c>
      <c r="G59" s="20" t="s">
        <v>656</v>
      </c>
      <c r="H59" s="20" t="s">
        <v>34</v>
      </c>
      <c r="I59" s="20" t="s">
        <v>20</v>
      </c>
      <c r="J59" s="46">
        <v>23870</v>
      </c>
      <c r="K59" s="20" t="s">
        <v>123</v>
      </c>
      <c r="L59" s="19">
        <v>88.9</v>
      </c>
      <c r="M59" s="32">
        <v>0.7554</v>
      </c>
      <c r="N59" s="20">
        <v>140</v>
      </c>
      <c r="O59" s="20">
        <v>150</v>
      </c>
      <c r="P59" s="20">
        <v>152.5</v>
      </c>
      <c r="Q59" s="20"/>
      <c r="R59" s="20">
        <v>152.5</v>
      </c>
      <c r="S59" s="32">
        <f t="shared" si="1"/>
        <v>115.1985</v>
      </c>
      <c r="T59" s="20"/>
      <c r="U59" s="20"/>
      <c r="V59" s="20">
        <v>12</v>
      </c>
    </row>
    <row r="60" spans="1:22" ht="12.75">
      <c r="A60" s="20">
        <v>5</v>
      </c>
      <c r="B60" s="20">
        <v>2</v>
      </c>
      <c r="C60" s="20" t="s">
        <v>27</v>
      </c>
      <c r="D60" s="20" t="s">
        <v>30</v>
      </c>
      <c r="E60" s="20">
        <v>90</v>
      </c>
      <c r="F60" s="20" t="s">
        <v>657</v>
      </c>
      <c r="G60" s="20" t="s">
        <v>75</v>
      </c>
      <c r="H60" s="20" t="s">
        <v>23</v>
      </c>
      <c r="I60" s="20" t="s">
        <v>20</v>
      </c>
      <c r="J60" s="46">
        <v>25091</v>
      </c>
      <c r="K60" s="20" t="s">
        <v>123</v>
      </c>
      <c r="L60" s="19">
        <v>88.6</v>
      </c>
      <c r="M60" s="32">
        <v>0.6932</v>
      </c>
      <c r="N60" s="20">
        <v>150</v>
      </c>
      <c r="O60" s="70">
        <v>160</v>
      </c>
      <c r="P60" s="70">
        <v>160</v>
      </c>
      <c r="Q60" s="20"/>
      <c r="R60" s="20">
        <v>150</v>
      </c>
      <c r="S60" s="32">
        <f t="shared" si="1"/>
        <v>103.98</v>
      </c>
      <c r="T60" s="20"/>
      <c r="U60" s="20" t="s">
        <v>658</v>
      </c>
      <c r="V60" s="20">
        <v>5</v>
      </c>
    </row>
    <row r="61" spans="1:22" ht="12.75">
      <c r="A61" s="20">
        <v>12</v>
      </c>
      <c r="B61" s="20">
        <v>1</v>
      </c>
      <c r="C61" s="20" t="s">
        <v>27</v>
      </c>
      <c r="D61" s="20" t="s">
        <v>30</v>
      </c>
      <c r="E61" s="20">
        <v>90</v>
      </c>
      <c r="F61" s="20" t="s">
        <v>659</v>
      </c>
      <c r="G61" s="20" t="s">
        <v>62</v>
      </c>
      <c r="H61" s="20" t="s">
        <v>62</v>
      </c>
      <c r="I61" s="20" t="s">
        <v>20</v>
      </c>
      <c r="J61" s="46">
        <v>22383</v>
      </c>
      <c r="K61" s="20" t="s">
        <v>158</v>
      </c>
      <c r="L61" s="19">
        <v>86.1</v>
      </c>
      <c r="M61" s="32">
        <v>0.8907</v>
      </c>
      <c r="N61" s="20">
        <v>135</v>
      </c>
      <c r="O61" s="70">
        <v>152.5</v>
      </c>
      <c r="P61" s="20">
        <v>0</v>
      </c>
      <c r="Q61" s="20"/>
      <c r="R61" s="20">
        <v>135</v>
      </c>
      <c r="S61" s="32">
        <f t="shared" si="1"/>
        <v>120.2445</v>
      </c>
      <c r="T61" s="20"/>
      <c r="U61" s="20"/>
      <c r="V61" s="20">
        <v>12</v>
      </c>
    </row>
    <row r="62" spans="1:22" ht="12.75">
      <c r="A62" s="20">
        <v>12</v>
      </c>
      <c r="B62" s="20">
        <v>1</v>
      </c>
      <c r="C62" s="20" t="s">
        <v>27</v>
      </c>
      <c r="D62" s="20" t="s">
        <v>30</v>
      </c>
      <c r="E62" s="20">
        <v>90</v>
      </c>
      <c r="F62" s="20" t="s">
        <v>660</v>
      </c>
      <c r="G62" s="20" t="s">
        <v>418</v>
      </c>
      <c r="H62" s="20" t="s">
        <v>418</v>
      </c>
      <c r="I62" s="20" t="s">
        <v>20</v>
      </c>
      <c r="J62" s="46">
        <v>19888</v>
      </c>
      <c r="K62" s="20" t="s">
        <v>53</v>
      </c>
      <c r="L62" s="19">
        <v>87.5</v>
      </c>
      <c r="M62" s="32">
        <v>1.1108</v>
      </c>
      <c r="N62" s="20">
        <v>157.5</v>
      </c>
      <c r="O62" s="20">
        <v>162.5</v>
      </c>
      <c r="P62" s="20">
        <v>165</v>
      </c>
      <c r="Q62" s="20">
        <v>170</v>
      </c>
      <c r="R62" s="20">
        <v>165</v>
      </c>
      <c r="S62" s="32">
        <f t="shared" si="1"/>
        <v>183.282</v>
      </c>
      <c r="T62" s="20" t="s">
        <v>370</v>
      </c>
      <c r="U62" s="20"/>
      <c r="V62" s="20">
        <v>48</v>
      </c>
    </row>
    <row r="63" spans="1:22" ht="12.75">
      <c r="A63" s="20">
        <v>12</v>
      </c>
      <c r="B63" s="20">
        <v>1</v>
      </c>
      <c r="C63" s="20" t="s">
        <v>27</v>
      </c>
      <c r="D63" s="20" t="s">
        <v>30</v>
      </c>
      <c r="E63" s="20">
        <v>90</v>
      </c>
      <c r="F63" s="20" t="s">
        <v>661</v>
      </c>
      <c r="G63" s="20" t="s">
        <v>196</v>
      </c>
      <c r="H63" s="20" t="s">
        <v>196</v>
      </c>
      <c r="I63" s="20" t="s">
        <v>20</v>
      </c>
      <c r="J63" s="46">
        <v>18780</v>
      </c>
      <c r="K63" s="20" t="s">
        <v>171</v>
      </c>
      <c r="L63" s="19">
        <v>86.7</v>
      </c>
      <c r="M63" s="32">
        <v>1.2042</v>
      </c>
      <c r="N63" s="20">
        <v>140</v>
      </c>
      <c r="O63" s="20">
        <v>145</v>
      </c>
      <c r="P63" s="20">
        <v>147.5</v>
      </c>
      <c r="Q63" s="20"/>
      <c r="R63" s="20">
        <v>147.5</v>
      </c>
      <c r="S63" s="32">
        <f t="shared" si="1"/>
        <v>177.6195</v>
      </c>
      <c r="T63" s="20" t="s">
        <v>372</v>
      </c>
      <c r="U63" s="20" t="s">
        <v>662</v>
      </c>
      <c r="V63" s="20">
        <v>21</v>
      </c>
    </row>
    <row r="64" spans="1:22" ht="12.75">
      <c r="A64" s="20">
        <v>12</v>
      </c>
      <c r="B64" s="20">
        <v>1</v>
      </c>
      <c r="C64" s="20" t="s">
        <v>27</v>
      </c>
      <c r="D64" s="20" t="s">
        <v>30</v>
      </c>
      <c r="E64" s="20">
        <v>90</v>
      </c>
      <c r="F64" s="20" t="s">
        <v>663</v>
      </c>
      <c r="G64" s="20" t="s">
        <v>75</v>
      </c>
      <c r="H64" s="20" t="s">
        <v>35</v>
      </c>
      <c r="I64" s="20" t="s">
        <v>20</v>
      </c>
      <c r="J64" s="46">
        <v>16231</v>
      </c>
      <c r="K64" s="20" t="s">
        <v>567</v>
      </c>
      <c r="L64" s="19">
        <v>86.6</v>
      </c>
      <c r="M64" s="32">
        <v>1.2482</v>
      </c>
      <c r="N64" s="70">
        <v>65</v>
      </c>
      <c r="O64" s="20">
        <v>65</v>
      </c>
      <c r="P64" s="20">
        <v>70</v>
      </c>
      <c r="Q64" s="20"/>
      <c r="R64" s="20">
        <v>70</v>
      </c>
      <c r="S64" s="32">
        <f t="shared" si="1"/>
        <v>87.374</v>
      </c>
      <c r="T64" s="20"/>
      <c r="U64" s="20"/>
      <c r="V64" s="20">
        <v>12</v>
      </c>
    </row>
    <row r="65" spans="1:22" ht="12.75">
      <c r="A65" s="20">
        <v>12</v>
      </c>
      <c r="B65" s="20">
        <v>1</v>
      </c>
      <c r="C65" s="20" t="s">
        <v>27</v>
      </c>
      <c r="D65" s="20" t="s">
        <v>30</v>
      </c>
      <c r="E65" s="20">
        <v>90</v>
      </c>
      <c r="F65" s="20" t="s">
        <v>664</v>
      </c>
      <c r="G65" s="20" t="s">
        <v>526</v>
      </c>
      <c r="H65" s="20" t="s">
        <v>620</v>
      </c>
      <c r="I65" s="20" t="s">
        <v>20</v>
      </c>
      <c r="J65" s="46">
        <v>31573</v>
      </c>
      <c r="K65" s="20" t="s">
        <v>19</v>
      </c>
      <c r="L65" s="19">
        <v>88.9</v>
      </c>
      <c r="M65" s="32">
        <v>0.5897</v>
      </c>
      <c r="N65" s="20">
        <v>210</v>
      </c>
      <c r="O65" s="20">
        <v>215</v>
      </c>
      <c r="P65" s="70">
        <v>217.5</v>
      </c>
      <c r="Q65" s="20"/>
      <c r="R65" s="20">
        <v>215</v>
      </c>
      <c r="S65" s="32">
        <f t="shared" si="1"/>
        <v>126.7855</v>
      </c>
      <c r="T65" s="20"/>
      <c r="U65" s="20"/>
      <c r="V65" s="20">
        <v>12</v>
      </c>
    </row>
    <row r="66" spans="1:22" ht="12.75">
      <c r="A66" s="20">
        <v>5</v>
      </c>
      <c r="B66" s="20">
        <v>2</v>
      </c>
      <c r="C66" s="20" t="s">
        <v>27</v>
      </c>
      <c r="D66" s="20" t="s">
        <v>30</v>
      </c>
      <c r="E66" s="20">
        <v>90</v>
      </c>
      <c r="F66" s="20" t="s">
        <v>665</v>
      </c>
      <c r="G66" s="20" t="s">
        <v>62</v>
      </c>
      <c r="H66" s="20" t="s">
        <v>62</v>
      </c>
      <c r="I66" s="20" t="s">
        <v>20</v>
      </c>
      <c r="J66" s="46">
        <v>34576</v>
      </c>
      <c r="K66" s="20" t="s">
        <v>19</v>
      </c>
      <c r="L66" s="19">
        <v>89.5</v>
      </c>
      <c r="M66" s="32">
        <v>0.5873</v>
      </c>
      <c r="N66" s="20">
        <v>185</v>
      </c>
      <c r="O66" s="20">
        <v>195</v>
      </c>
      <c r="P66" s="70">
        <v>200</v>
      </c>
      <c r="Q66" s="20"/>
      <c r="R66" s="20">
        <v>195</v>
      </c>
      <c r="S66" s="32">
        <f t="shared" si="1"/>
        <v>114.52350000000001</v>
      </c>
      <c r="T66" s="20"/>
      <c r="U66" s="20"/>
      <c r="V66" s="20">
        <v>5</v>
      </c>
    </row>
    <row r="67" spans="1:22" ht="12.75">
      <c r="A67" s="20">
        <v>3</v>
      </c>
      <c r="B67" s="20">
        <v>3</v>
      </c>
      <c r="C67" s="20" t="s">
        <v>27</v>
      </c>
      <c r="D67" s="20" t="s">
        <v>30</v>
      </c>
      <c r="E67" s="20">
        <v>90</v>
      </c>
      <c r="F67" s="20" t="s">
        <v>666</v>
      </c>
      <c r="G67" s="20" t="s">
        <v>667</v>
      </c>
      <c r="H67" s="20" t="s">
        <v>667</v>
      </c>
      <c r="I67" s="20" t="s">
        <v>20</v>
      </c>
      <c r="J67" s="46">
        <v>32710</v>
      </c>
      <c r="K67" s="20" t="s">
        <v>19</v>
      </c>
      <c r="L67" s="19">
        <v>90</v>
      </c>
      <c r="M67" s="32">
        <v>0.5853</v>
      </c>
      <c r="N67" s="20">
        <v>195</v>
      </c>
      <c r="O67" s="70">
        <v>200</v>
      </c>
      <c r="P67" s="70">
        <v>200</v>
      </c>
      <c r="Q67" s="20"/>
      <c r="R67" s="20">
        <v>195</v>
      </c>
      <c r="S67" s="32">
        <f t="shared" si="1"/>
        <v>114.13350000000001</v>
      </c>
      <c r="T67" s="20"/>
      <c r="U67" s="20"/>
      <c r="V67" s="20">
        <v>3</v>
      </c>
    </row>
    <row r="68" spans="1:22" ht="12.75">
      <c r="A68" s="20">
        <v>2</v>
      </c>
      <c r="B68" s="20">
        <v>4</v>
      </c>
      <c r="C68" s="20" t="s">
        <v>27</v>
      </c>
      <c r="D68" s="20" t="s">
        <v>30</v>
      </c>
      <c r="E68" s="20">
        <v>90</v>
      </c>
      <c r="F68" s="20" t="s">
        <v>668</v>
      </c>
      <c r="G68" s="20" t="s">
        <v>33</v>
      </c>
      <c r="H68" s="20" t="s">
        <v>33</v>
      </c>
      <c r="I68" s="20" t="s">
        <v>33</v>
      </c>
      <c r="J68" s="46">
        <v>31668</v>
      </c>
      <c r="K68" s="20" t="s">
        <v>19</v>
      </c>
      <c r="L68" s="19">
        <v>88.1</v>
      </c>
      <c r="M68" s="32">
        <v>0.593</v>
      </c>
      <c r="N68" s="20">
        <v>190</v>
      </c>
      <c r="O68" s="70">
        <v>200</v>
      </c>
      <c r="P68" s="70">
        <v>200</v>
      </c>
      <c r="Q68" s="20"/>
      <c r="R68" s="20">
        <v>190</v>
      </c>
      <c r="S68" s="32">
        <f t="shared" si="1"/>
        <v>112.66999999999999</v>
      </c>
      <c r="T68" s="20"/>
      <c r="U68" s="20" t="s">
        <v>633</v>
      </c>
      <c r="V68" s="20">
        <v>2</v>
      </c>
    </row>
    <row r="69" spans="1:22" ht="12.75">
      <c r="A69" s="20">
        <v>1</v>
      </c>
      <c r="B69" s="20">
        <v>5</v>
      </c>
      <c r="C69" s="20" t="s">
        <v>27</v>
      </c>
      <c r="D69" s="20" t="s">
        <v>30</v>
      </c>
      <c r="E69" s="20">
        <v>90</v>
      </c>
      <c r="F69" s="20" t="s">
        <v>669</v>
      </c>
      <c r="G69" s="20" t="s">
        <v>33</v>
      </c>
      <c r="H69" s="20" t="s">
        <v>33</v>
      </c>
      <c r="I69" s="20" t="s">
        <v>33</v>
      </c>
      <c r="J69" s="46">
        <v>29835</v>
      </c>
      <c r="K69" s="20" t="s">
        <v>19</v>
      </c>
      <c r="L69" s="19">
        <v>88.55</v>
      </c>
      <c r="M69" s="32">
        <v>0.5914</v>
      </c>
      <c r="N69" s="70">
        <v>190</v>
      </c>
      <c r="O69" s="70">
        <v>190</v>
      </c>
      <c r="P69" s="20">
        <v>190</v>
      </c>
      <c r="Q69" s="20"/>
      <c r="R69" s="20">
        <v>190</v>
      </c>
      <c r="S69" s="32">
        <f t="shared" si="1"/>
        <v>112.36600000000001</v>
      </c>
      <c r="T69" s="20"/>
      <c r="U69" s="20"/>
      <c r="V69" s="20">
        <v>1</v>
      </c>
    </row>
    <row r="70" spans="1:22" ht="12.75">
      <c r="A70" s="20">
        <v>0</v>
      </c>
      <c r="B70" s="20">
        <v>6</v>
      </c>
      <c r="C70" s="20" t="s">
        <v>27</v>
      </c>
      <c r="D70" s="20" t="s">
        <v>30</v>
      </c>
      <c r="E70" s="20">
        <v>90</v>
      </c>
      <c r="F70" s="20" t="s">
        <v>670</v>
      </c>
      <c r="G70" s="20" t="s">
        <v>196</v>
      </c>
      <c r="H70" s="20" t="s">
        <v>196</v>
      </c>
      <c r="I70" s="20" t="s">
        <v>20</v>
      </c>
      <c r="J70" s="46">
        <v>32516</v>
      </c>
      <c r="K70" s="20" t="s">
        <v>19</v>
      </c>
      <c r="L70" s="19">
        <v>88.8</v>
      </c>
      <c r="M70" s="32">
        <v>0.5901</v>
      </c>
      <c r="N70" s="20">
        <v>155</v>
      </c>
      <c r="O70" s="70">
        <v>162.5</v>
      </c>
      <c r="P70" s="70">
        <v>170</v>
      </c>
      <c r="Q70" s="20"/>
      <c r="R70" s="20">
        <v>155</v>
      </c>
      <c r="S70" s="32">
        <f t="shared" si="1"/>
        <v>91.46549999999999</v>
      </c>
      <c r="T70" s="20"/>
      <c r="U70" s="20" t="s">
        <v>671</v>
      </c>
      <c r="V70" s="20">
        <v>0</v>
      </c>
    </row>
    <row r="71" spans="1:22" ht="12.75">
      <c r="A71" s="20">
        <v>0</v>
      </c>
      <c r="B71" s="20" t="s">
        <v>172</v>
      </c>
      <c r="C71" s="20" t="s">
        <v>27</v>
      </c>
      <c r="D71" s="20" t="s">
        <v>30</v>
      </c>
      <c r="E71" s="20">
        <v>90</v>
      </c>
      <c r="F71" s="20" t="s">
        <v>672</v>
      </c>
      <c r="G71" s="20" t="s">
        <v>196</v>
      </c>
      <c r="H71" s="20" t="s">
        <v>196</v>
      </c>
      <c r="I71" s="20" t="s">
        <v>20</v>
      </c>
      <c r="J71" s="46">
        <v>31889</v>
      </c>
      <c r="K71" s="20" t="s">
        <v>19</v>
      </c>
      <c r="L71" s="19">
        <v>88.9</v>
      </c>
      <c r="M71" s="32">
        <v>0.5897</v>
      </c>
      <c r="N71" s="70">
        <v>170</v>
      </c>
      <c r="O71" s="70">
        <v>170</v>
      </c>
      <c r="P71" s="70">
        <v>170</v>
      </c>
      <c r="Q71" s="20"/>
      <c r="R71" s="20">
        <v>0</v>
      </c>
      <c r="S71" s="32">
        <f t="shared" si="1"/>
        <v>0</v>
      </c>
      <c r="T71" s="20"/>
      <c r="U71" s="20"/>
      <c r="V71" s="20">
        <v>0</v>
      </c>
    </row>
    <row r="72" spans="1:22" ht="12.75">
      <c r="A72" s="20">
        <v>0</v>
      </c>
      <c r="B72" s="20" t="s">
        <v>172</v>
      </c>
      <c r="C72" s="20" t="s">
        <v>27</v>
      </c>
      <c r="D72" s="20" t="s">
        <v>30</v>
      </c>
      <c r="E72" s="20">
        <v>90</v>
      </c>
      <c r="F72" s="20" t="s">
        <v>673</v>
      </c>
      <c r="G72" s="20" t="s">
        <v>674</v>
      </c>
      <c r="H72" s="20" t="s">
        <v>23</v>
      </c>
      <c r="I72" s="20" t="s">
        <v>20</v>
      </c>
      <c r="J72" s="46">
        <v>33711</v>
      </c>
      <c r="K72" s="20" t="s">
        <v>19</v>
      </c>
      <c r="L72" s="19">
        <v>89.6</v>
      </c>
      <c r="M72" s="32">
        <v>0.5869</v>
      </c>
      <c r="N72" s="70">
        <v>150</v>
      </c>
      <c r="O72" s="20">
        <v>0</v>
      </c>
      <c r="P72" s="20">
        <v>0</v>
      </c>
      <c r="Q72" s="20"/>
      <c r="R72" s="20">
        <v>0</v>
      </c>
      <c r="S72" s="32">
        <f t="shared" si="1"/>
        <v>0</v>
      </c>
      <c r="T72" s="20"/>
      <c r="U72" s="20" t="s">
        <v>675</v>
      </c>
      <c r="V72" s="20">
        <v>0</v>
      </c>
    </row>
    <row r="73" spans="1:22" ht="12.75">
      <c r="A73" s="20">
        <v>12</v>
      </c>
      <c r="B73" s="20">
        <v>1</v>
      </c>
      <c r="C73" s="20" t="s">
        <v>27</v>
      </c>
      <c r="D73" s="20" t="s">
        <v>30</v>
      </c>
      <c r="E73" s="20">
        <v>100</v>
      </c>
      <c r="F73" s="20" t="s">
        <v>401</v>
      </c>
      <c r="G73" s="20" t="s">
        <v>288</v>
      </c>
      <c r="H73" s="20" t="s">
        <v>288</v>
      </c>
      <c r="I73" s="20" t="s">
        <v>20</v>
      </c>
      <c r="J73" s="46">
        <v>28659</v>
      </c>
      <c r="K73" s="20" t="s">
        <v>151</v>
      </c>
      <c r="L73" s="19">
        <v>99.3</v>
      </c>
      <c r="M73" s="32">
        <v>0.5558</v>
      </c>
      <c r="N73" s="20">
        <v>145</v>
      </c>
      <c r="O73" s="20">
        <v>155</v>
      </c>
      <c r="P73" s="20">
        <v>160</v>
      </c>
      <c r="Q73" s="20"/>
      <c r="R73" s="20">
        <v>160</v>
      </c>
      <c r="S73" s="32">
        <f t="shared" si="1"/>
        <v>88.928</v>
      </c>
      <c r="T73" s="20"/>
      <c r="U73" s="20"/>
      <c r="V73" s="20">
        <v>12</v>
      </c>
    </row>
    <row r="74" spans="1:22" ht="12.75">
      <c r="A74" s="20">
        <v>5</v>
      </c>
      <c r="B74" s="20">
        <v>2</v>
      </c>
      <c r="C74" s="20" t="s">
        <v>27</v>
      </c>
      <c r="D74" s="20" t="s">
        <v>30</v>
      </c>
      <c r="E74" s="20">
        <v>100</v>
      </c>
      <c r="F74" s="20" t="s">
        <v>676</v>
      </c>
      <c r="G74" s="20" t="s">
        <v>674</v>
      </c>
      <c r="H74" s="20" t="s">
        <v>35</v>
      </c>
      <c r="I74" s="20" t="s">
        <v>20</v>
      </c>
      <c r="J74" s="46">
        <v>27790</v>
      </c>
      <c r="K74" s="20" t="s">
        <v>151</v>
      </c>
      <c r="L74" s="19">
        <v>95.7</v>
      </c>
      <c r="M74" s="32">
        <v>0.5708</v>
      </c>
      <c r="N74" s="20">
        <v>140</v>
      </c>
      <c r="O74" s="20">
        <v>150</v>
      </c>
      <c r="P74" s="70">
        <v>155</v>
      </c>
      <c r="Q74" s="20"/>
      <c r="R74" s="20">
        <v>150</v>
      </c>
      <c r="S74" s="32">
        <f t="shared" si="1"/>
        <v>85.61999999999999</v>
      </c>
      <c r="T74" s="20"/>
      <c r="U74" s="20"/>
      <c r="V74" s="20">
        <v>5</v>
      </c>
    </row>
    <row r="75" spans="1:22" ht="12.75">
      <c r="A75" s="20">
        <v>0</v>
      </c>
      <c r="B75" s="20" t="s">
        <v>172</v>
      </c>
      <c r="C75" s="20" t="s">
        <v>27</v>
      </c>
      <c r="D75" s="20" t="s">
        <v>30</v>
      </c>
      <c r="E75" s="20">
        <v>100</v>
      </c>
      <c r="F75" s="20" t="s">
        <v>380</v>
      </c>
      <c r="G75" s="20" t="s">
        <v>223</v>
      </c>
      <c r="H75" s="20" t="s">
        <v>23</v>
      </c>
      <c r="I75" s="20" t="s">
        <v>20</v>
      </c>
      <c r="J75" s="46">
        <v>27770</v>
      </c>
      <c r="K75" s="20" t="s">
        <v>151</v>
      </c>
      <c r="L75" s="19">
        <v>94.2</v>
      </c>
      <c r="M75" s="32">
        <v>0.5755</v>
      </c>
      <c r="N75" s="70">
        <v>170</v>
      </c>
      <c r="O75" s="20">
        <v>0</v>
      </c>
      <c r="P75" s="20">
        <v>0</v>
      </c>
      <c r="Q75" s="20"/>
      <c r="R75" s="20">
        <v>0</v>
      </c>
      <c r="S75" s="32">
        <f t="shared" si="1"/>
        <v>0</v>
      </c>
      <c r="T75" s="20"/>
      <c r="U75" s="20"/>
      <c r="V75" s="20">
        <v>0</v>
      </c>
    </row>
    <row r="76" spans="1:22" ht="12.75">
      <c r="A76" s="20">
        <v>12</v>
      </c>
      <c r="B76" s="20">
        <v>1</v>
      </c>
      <c r="C76" s="20" t="s">
        <v>27</v>
      </c>
      <c r="D76" s="20" t="s">
        <v>30</v>
      </c>
      <c r="E76" s="20">
        <v>100</v>
      </c>
      <c r="F76" s="20" t="s">
        <v>395</v>
      </c>
      <c r="G76" s="20" t="s">
        <v>396</v>
      </c>
      <c r="H76" s="20" t="s">
        <v>34</v>
      </c>
      <c r="I76" s="20" t="s">
        <v>20</v>
      </c>
      <c r="J76" s="46">
        <v>25707</v>
      </c>
      <c r="K76" s="20" t="s">
        <v>52</v>
      </c>
      <c r="L76" s="19">
        <v>98.6</v>
      </c>
      <c r="M76" s="32">
        <v>0.6227</v>
      </c>
      <c r="N76" s="20">
        <v>130</v>
      </c>
      <c r="O76" s="20">
        <v>145</v>
      </c>
      <c r="P76" s="70">
        <v>155</v>
      </c>
      <c r="Q76" s="20"/>
      <c r="R76" s="20">
        <v>145</v>
      </c>
      <c r="S76" s="32">
        <f t="shared" si="1"/>
        <v>90.2915</v>
      </c>
      <c r="T76" s="20"/>
      <c r="U76" s="20"/>
      <c r="V76" s="20">
        <v>12</v>
      </c>
    </row>
    <row r="77" spans="1:22" ht="12.75">
      <c r="A77" s="20">
        <v>5</v>
      </c>
      <c r="B77" s="20">
        <v>2</v>
      </c>
      <c r="C77" s="20" t="s">
        <v>27</v>
      </c>
      <c r="D77" s="20" t="s">
        <v>30</v>
      </c>
      <c r="E77" s="20">
        <v>100</v>
      </c>
      <c r="F77" s="20" t="s">
        <v>677</v>
      </c>
      <c r="G77" s="20" t="s">
        <v>147</v>
      </c>
      <c r="H77" s="20" t="s">
        <v>35</v>
      </c>
      <c r="I77" s="20" t="s">
        <v>20</v>
      </c>
      <c r="J77" s="46">
        <v>25604</v>
      </c>
      <c r="K77" s="20" t="s">
        <v>52</v>
      </c>
      <c r="L77" s="19">
        <v>90.4</v>
      </c>
      <c r="M77" s="32">
        <v>0.6521</v>
      </c>
      <c r="N77" s="20">
        <v>120</v>
      </c>
      <c r="O77" s="20">
        <v>130</v>
      </c>
      <c r="P77" s="70">
        <v>140</v>
      </c>
      <c r="Q77" s="20"/>
      <c r="R77" s="20">
        <v>130</v>
      </c>
      <c r="S77" s="32">
        <f t="shared" si="1"/>
        <v>84.773</v>
      </c>
      <c r="T77" s="20"/>
      <c r="U77" s="20" t="s">
        <v>678</v>
      </c>
      <c r="V77" s="20">
        <v>5</v>
      </c>
    </row>
    <row r="78" spans="1:22" ht="12.75">
      <c r="A78" s="20">
        <v>12</v>
      </c>
      <c r="B78" s="20">
        <v>1</v>
      </c>
      <c r="C78" s="20" t="s">
        <v>27</v>
      </c>
      <c r="D78" s="20" t="s">
        <v>30</v>
      </c>
      <c r="E78" s="20">
        <v>100</v>
      </c>
      <c r="F78" s="20" t="s">
        <v>679</v>
      </c>
      <c r="G78" s="20" t="s">
        <v>196</v>
      </c>
      <c r="H78" s="20" t="s">
        <v>196</v>
      </c>
      <c r="I78" s="20" t="s">
        <v>20</v>
      </c>
      <c r="J78" s="46">
        <v>25006</v>
      </c>
      <c r="K78" s="20" t="s">
        <v>123</v>
      </c>
      <c r="L78" s="19">
        <v>99.7</v>
      </c>
      <c r="M78" s="32">
        <v>0.6508</v>
      </c>
      <c r="N78" s="20">
        <v>170</v>
      </c>
      <c r="O78" s="70">
        <v>175</v>
      </c>
      <c r="P78" s="20">
        <v>180</v>
      </c>
      <c r="Q78" s="20"/>
      <c r="R78" s="20">
        <v>180</v>
      </c>
      <c r="S78" s="32">
        <f t="shared" si="1"/>
        <v>117.144</v>
      </c>
      <c r="T78" s="20"/>
      <c r="U78" s="20"/>
      <c r="V78" s="20">
        <v>12</v>
      </c>
    </row>
    <row r="79" spans="1:22" ht="12.75">
      <c r="A79" s="20">
        <v>12</v>
      </c>
      <c r="B79" s="20">
        <v>1</v>
      </c>
      <c r="C79" s="20" t="s">
        <v>27</v>
      </c>
      <c r="D79" s="20" t="s">
        <v>30</v>
      </c>
      <c r="E79" s="20">
        <v>100</v>
      </c>
      <c r="F79" s="20" t="s">
        <v>680</v>
      </c>
      <c r="G79" s="20" t="s">
        <v>33</v>
      </c>
      <c r="H79" s="20" t="s">
        <v>33</v>
      </c>
      <c r="I79" s="20" t="s">
        <v>33</v>
      </c>
      <c r="J79" s="46">
        <v>21239</v>
      </c>
      <c r="K79" s="20" t="s">
        <v>53</v>
      </c>
      <c r="L79" s="19">
        <v>99.4</v>
      </c>
      <c r="M79" s="32">
        <v>0.9138</v>
      </c>
      <c r="N79" s="20">
        <v>197.5</v>
      </c>
      <c r="O79" s="70">
        <v>207.5</v>
      </c>
      <c r="P79" s="70">
        <v>207.5</v>
      </c>
      <c r="Q79" s="20"/>
      <c r="R79" s="20">
        <v>197.5</v>
      </c>
      <c r="S79" s="32">
        <f t="shared" si="1"/>
        <v>180.47549999999998</v>
      </c>
      <c r="T79" s="20" t="s">
        <v>371</v>
      </c>
      <c r="U79" s="20"/>
      <c r="V79" s="20">
        <v>27</v>
      </c>
    </row>
    <row r="80" spans="1:22" ht="12.75">
      <c r="A80" s="20">
        <v>12</v>
      </c>
      <c r="B80" s="20">
        <v>1</v>
      </c>
      <c r="C80" s="20" t="s">
        <v>27</v>
      </c>
      <c r="D80" s="20" t="s">
        <v>30</v>
      </c>
      <c r="E80" s="20">
        <v>100</v>
      </c>
      <c r="F80" s="20" t="s">
        <v>681</v>
      </c>
      <c r="G80" s="20" t="s">
        <v>145</v>
      </c>
      <c r="H80" s="20" t="s">
        <v>145</v>
      </c>
      <c r="I80" s="20" t="s">
        <v>20</v>
      </c>
      <c r="J80" s="46">
        <v>31118</v>
      </c>
      <c r="K80" s="20" t="s">
        <v>19</v>
      </c>
      <c r="L80" s="19">
        <v>92.8</v>
      </c>
      <c r="M80" s="32">
        <v>0.5751</v>
      </c>
      <c r="N80" s="20">
        <v>205</v>
      </c>
      <c r="O80" s="20">
        <v>210</v>
      </c>
      <c r="P80" s="20">
        <v>215</v>
      </c>
      <c r="Q80" s="20"/>
      <c r="R80" s="20">
        <v>215</v>
      </c>
      <c r="S80" s="32">
        <f t="shared" si="1"/>
        <v>123.64649999999999</v>
      </c>
      <c r="T80" s="20"/>
      <c r="U80" s="20"/>
      <c r="V80" s="20">
        <v>12</v>
      </c>
    </row>
    <row r="81" spans="1:22" ht="12.75">
      <c r="A81" s="20">
        <v>5</v>
      </c>
      <c r="B81" s="20">
        <v>2</v>
      </c>
      <c r="C81" s="20" t="s">
        <v>27</v>
      </c>
      <c r="D81" s="20" t="s">
        <v>30</v>
      </c>
      <c r="E81" s="20">
        <v>100</v>
      </c>
      <c r="F81" s="20" t="s">
        <v>682</v>
      </c>
      <c r="G81" s="20" t="s">
        <v>134</v>
      </c>
      <c r="H81" s="20" t="s">
        <v>23</v>
      </c>
      <c r="I81" s="20" t="s">
        <v>20</v>
      </c>
      <c r="J81" s="46">
        <v>31370</v>
      </c>
      <c r="K81" s="20" t="s">
        <v>19</v>
      </c>
      <c r="L81" s="19">
        <v>99.3</v>
      </c>
      <c r="M81" s="32">
        <v>0.5558</v>
      </c>
      <c r="N81" s="20">
        <v>200</v>
      </c>
      <c r="O81" s="20">
        <v>205</v>
      </c>
      <c r="P81" s="20">
        <v>207.5</v>
      </c>
      <c r="Q81" s="20"/>
      <c r="R81" s="20">
        <v>207.5</v>
      </c>
      <c r="S81" s="32">
        <f t="shared" si="1"/>
        <v>115.32849999999999</v>
      </c>
      <c r="T81" s="20"/>
      <c r="U81" s="20" t="s">
        <v>546</v>
      </c>
      <c r="V81" s="20">
        <v>5</v>
      </c>
    </row>
    <row r="82" spans="1:22" ht="12.75">
      <c r="A82" s="20">
        <v>3</v>
      </c>
      <c r="B82" s="20">
        <v>3</v>
      </c>
      <c r="C82" s="20" t="s">
        <v>27</v>
      </c>
      <c r="D82" s="20" t="s">
        <v>30</v>
      </c>
      <c r="E82" s="20">
        <v>100</v>
      </c>
      <c r="F82" s="20" t="s">
        <v>683</v>
      </c>
      <c r="G82" s="20" t="s">
        <v>526</v>
      </c>
      <c r="H82" s="20" t="s">
        <v>35</v>
      </c>
      <c r="I82" s="20" t="s">
        <v>20</v>
      </c>
      <c r="J82" s="46">
        <v>31800</v>
      </c>
      <c r="K82" s="20" t="s">
        <v>19</v>
      </c>
      <c r="L82" s="19">
        <v>99.7</v>
      </c>
      <c r="M82" s="32">
        <v>0.5548</v>
      </c>
      <c r="N82" s="70">
        <v>205</v>
      </c>
      <c r="O82" s="20">
        <v>205</v>
      </c>
      <c r="P82" s="70">
        <v>212.5</v>
      </c>
      <c r="Q82" s="20"/>
      <c r="R82" s="20">
        <v>205</v>
      </c>
      <c r="S82" s="32">
        <f t="shared" si="1"/>
        <v>113.734</v>
      </c>
      <c r="T82" s="20"/>
      <c r="U82" s="20"/>
      <c r="V82" s="20">
        <v>3</v>
      </c>
    </row>
    <row r="83" spans="1:22" ht="12.75">
      <c r="A83" s="20">
        <v>2</v>
      </c>
      <c r="B83" s="20">
        <v>4</v>
      </c>
      <c r="C83" s="20" t="s">
        <v>27</v>
      </c>
      <c r="D83" s="20" t="s">
        <v>30</v>
      </c>
      <c r="E83" s="20">
        <v>100</v>
      </c>
      <c r="F83" s="20" t="s">
        <v>684</v>
      </c>
      <c r="G83" s="20" t="s">
        <v>147</v>
      </c>
      <c r="H83" s="20" t="s">
        <v>35</v>
      </c>
      <c r="I83" s="20" t="s">
        <v>20</v>
      </c>
      <c r="J83" s="46">
        <v>33770</v>
      </c>
      <c r="K83" s="20" t="s">
        <v>19</v>
      </c>
      <c r="L83" s="19">
        <v>95.1</v>
      </c>
      <c r="M83" s="32">
        <v>0.5675</v>
      </c>
      <c r="N83" s="20">
        <v>195</v>
      </c>
      <c r="O83" s="20">
        <v>200</v>
      </c>
      <c r="P83" s="70">
        <v>205</v>
      </c>
      <c r="Q83" s="20"/>
      <c r="R83" s="20">
        <v>200</v>
      </c>
      <c r="S83" s="32">
        <f t="shared" si="1"/>
        <v>113.5</v>
      </c>
      <c r="T83" s="20"/>
      <c r="U83" s="20"/>
      <c r="V83" s="20">
        <v>2</v>
      </c>
    </row>
    <row r="84" spans="1:22" ht="12.75">
      <c r="A84" s="20">
        <v>1</v>
      </c>
      <c r="B84" s="20">
        <v>5</v>
      </c>
      <c r="C84" s="20" t="s">
        <v>27</v>
      </c>
      <c r="D84" s="20" t="s">
        <v>30</v>
      </c>
      <c r="E84" s="20">
        <v>100</v>
      </c>
      <c r="F84" s="20" t="s">
        <v>685</v>
      </c>
      <c r="G84" s="20" t="s">
        <v>686</v>
      </c>
      <c r="H84" s="20" t="s">
        <v>23</v>
      </c>
      <c r="I84" s="20" t="s">
        <v>20</v>
      </c>
      <c r="J84" s="46">
        <v>32402</v>
      </c>
      <c r="K84" s="20" t="s">
        <v>19</v>
      </c>
      <c r="L84" s="19">
        <v>98.5</v>
      </c>
      <c r="M84" s="32">
        <v>0.5578</v>
      </c>
      <c r="N84" s="20">
        <v>200</v>
      </c>
      <c r="O84" s="70">
        <v>205</v>
      </c>
      <c r="P84" s="70">
        <v>207.5</v>
      </c>
      <c r="Q84" s="20"/>
      <c r="R84" s="20">
        <v>200</v>
      </c>
      <c r="S84" s="32">
        <f aca="true" t="shared" si="2" ref="S84:S119">R84*M84</f>
        <v>111.55999999999999</v>
      </c>
      <c r="T84" s="20"/>
      <c r="U84" s="20"/>
      <c r="V84" s="20">
        <v>1</v>
      </c>
    </row>
    <row r="85" spans="1:22" ht="12.75">
      <c r="A85" s="20">
        <v>0</v>
      </c>
      <c r="B85" s="20">
        <v>6</v>
      </c>
      <c r="C85" s="20" t="s">
        <v>27</v>
      </c>
      <c r="D85" s="20" t="s">
        <v>30</v>
      </c>
      <c r="E85" s="20">
        <v>100</v>
      </c>
      <c r="F85" s="20" t="s">
        <v>680</v>
      </c>
      <c r="G85" s="20" t="s">
        <v>33</v>
      </c>
      <c r="H85" s="20" t="s">
        <v>33</v>
      </c>
      <c r="I85" s="20" t="s">
        <v>33</v>
      </c>
      <c r="J85" s="46">
        <v>21239</v>
      </c>
      <c r="K85" s="20" t="s">
        <v>19</v>
      </c>
      <c r="L85" s="19">
        <v>99.4</v>
      </c>
      <c r="M85" s="32">
        <v>0.5555</v>
      </c>
      <c r="N85" s="20">
        <v>197.5</v>
      </c>
      <c r="O85" s="70">
        <v>207.5</v>
      </c>
      <c r="P85" s="70">
        <v>207.5</v>
      </c>
      <c r="Q85" s="20"/>
      <c r="R85" s="20">
        <v>197.5</v>
      </c>
      <c r="S85" s="32">
        <f t="shared" si="2"/>
        <v>109.71124999999999</v>
      </c>
      <c r="T85" s="20"/>
      <c r="U85" s="20"/>
      <c r="V85" s="20">
        <v>0</v>
      </c>
    </row>
    <row r="86" spans="1:22" ht="12.75">
      <c r="A86" s="20">
        <v>0</v>
      </c>
      <c r="B86" s="20">
        <v>7</v>
      </c>
      <c r="C86" s="20" t="s">
        <v>27</v>
      </c>
      <c r="D86" s="20" t="s">
        <v>30</v>
      </c>
      <c r="E86" s="20">
        <v>100</v>
      </c>
      <c r="F86" s="20" t="s">
        <v>687</v>
      </c>
      <c r="G86" s="20" t="s">
        <v>196</v>
      </c>
      <c r="H86" s="20" t="s">
        <v>196</v>
      </c>
      <c r="I86" s="20" t="s">
        <v>20</v>
      </c>
      <c r="J86" s="46">
        <v>29877</v>
      </c>
      <c r="K86" s="20" t="s">
        <v>19</v>
      </c>
      <c r="L86" s="19">
        <v>99.55</v>
      </c>
      <c r="M86" s="32">
        <v>0.555</v>
      </c>
      <c r="N86" s="20">
        <v>190</v>
      </c>
      <c r="O86" s="70">
        <v>195</v>
      </c>
      <c r="P86" s="70">
        <v>195</v>
      </c>
      <c r="Q86" s="20"/>
      <c r="R86" s="20">
        <v>190</v>
      </c>
      <c r="S86" s="32">
        <f t="shared" si="2"/>
        <v>105.45</v>
      </c>
      <c r="T86" s="20"/>
      <c r="U86" s="20"/>
      <c r="V86" s="20">
        <v>0</v>
      </c>
    </row>
    <row r="87" spans="1:22" ht="12.75">
      <c r="A87" s="20">
        <v>0</v>
      </c>
      <c r="B87" s="20">
        <v>8</v>
      </c>
      <c r="C87" s="20" t="s">
        <v>27</v>
      </c>
      <c r="D87" s="20" t="s">
        <v>30</v>
      </c>
      <c r="E87" s="20">
        <v>100</v>
      </c>
      <c r="F87" s="20" t="s">
        <v>688</v>
      </c>
      <c r="G87" s="20" t="s">
        <v>352</v>
      </c>
      <c r="H87" s="20" t="s">
        <v>352</v>
      </c>
      <c r="I87" s="20" t="s">
        <v>20</v>
      </c>
      <c r="J87" s="46">
        <v>32038</v>
      </c>
      <c r="K87" s="20" t="s">
        <v>19</v>
      </c>
      <c r="L87" s="19">
        <v>99.6</v>
      </c>
      <c r="M87" s="32">
        <v>0.555</v>
      </c>
      <c r="N87" s="70">
        <v>190</v>
      </c>
      <c r="O87" s="20">
        <v>190</v>
      </c>
      <c r="P87" s="70">
        <v>200</v>
      </c>
      <c r="Q87" s="20"/>
      <c r="R87" s="20">
        <v>190</v>
      </c>
      <c r="S87" s="32">
        <f t="shared" si="2"/>
        <v>105.45</v>
      </c>
      <c r="T87" s="20"/>
      <c r="U87" s="20"/>
      <c r="V87" s="20">
        <v>0</v>
      </c>
    </row>
    <row r="88" spans="1:22" ht="12.75">
      <c r="A88" s="20">
        <v>0</v>
      </c>
      <c r="B88" s="20" t="s">
        <v>172</v>
      </c>
      <c r="C88" s="20" t="s">
        <v>27</v>
      </c>
      <c r="D88" s="20" t="s">
        <v>30</v>
      </c>
      <c r="E88" s="20">
        <v>100</v>
      </c>
      <c r="F88" s="20" t="s">
        <v>689</v>
      </c>
      <c r="G88" s="20" t="s">
        <v>33</v>
      </c>
      <c r="H88" s="20" t="s">
        <v>33</v>
      </c>
      <c r="I88" s="20" t="s">
        <v>33</v>
      </c>
      <c r="J88" s="46">
        <v>29350</v>
      </c>
      <c r="K88" s="20" t="s">
        <v>19</v>
      </c>
      <c r="L88" s="19">
        <v>93</v>
      </c>
      <c r="M88" s="32">
        <v>0.5744</v>
      </c>
      <c r="N88" s="70">
        <v>185</v>
      </c>
      <c r="O88" s="70">
        <v>195</v>
      </c>
      <c r="P88" s="70">
        <v>195</v>
      </c>
      <c r="Q88" s="20"/>
      <c r="R88" s="20">
        <v>0</v>
      </c>
      <c r="S88" s="32">
        <f t="shared" si="2"/>
        <v>0</v>
      </c>
      <c r="T88" s="20"/>
      <c r="U88" s="20" t="s">
        <v>633</v>
      </c>
      <c r="V88" s="20">
        <v>0</v>
      </c>
    </row>
    <row r="89" spans="1:22" ht="12.75">
      <c r="A89" s="20">
        <v>12</v>
      </c>
      <c r="B89" s="20">
        <v>1</v>
      </c>
      <c r="C89" s="20" t="s">
        <v>27</v>
      </c>
      <c r="D89" s="20" t="s">
        <v>30</v>
      </c>
      <c r="E89" s="20">
        <v>110</v>
      </c>
      <c r="F89" s="20" t="s">
        <v>690</v>
      </c>
      <c r="G89" s="20" t="s">
        <v>196</v>
      </c>
      <c r="H89" s="20" t="s">
        <v>196</v>
      </c>
      <c r="I89" s="20" t="s">
        <v>20</v>
      </c>
      <c r="J89" s="46">
        <v>27375</v>
      </c>
      <c r="K89" s="20" t="s">
        <v>151</v>
      </c>
      <c r="L89" s="19">
        <v>107.9</v>
      </c>
      <c r="M89" s="32">
        <v>0.57</v>
      </c>
      <c r="N89" s="20">
        <v>170</v>
      </c>
      <c r="O89" s="20">
        <v>175</v>
      </c>
      <c r="P89" s="70">
        <v>180</v>
      </c>
      <c r="Q89" s="20"/>
      <c r="R89" s="20">
        <v>175</v>
      </c>
      <c r="S89" s="32">
        <f t="shared" si="2"/>
        <v>99.74999999999999</v>
      </c>
      <c r="T89" s="20"/>
      <c r="U89" s="20"/>
      <c r="V89" s="20">
        <v>12</v>
      </c>
    </row>
    <row r="90" spans="1:22" ht="12.75">
      <c r="A90" s="20">
        <v>5</v>
      </c>
      <c r="B90" s="20">
        <v>2</v>
      </c>
      <c r="C90" s="20" t="s">
        <v>27</v>
      </c>
      <c r="D90" s="20" t="s">
        <v>30</v>
      </c>
      <c r="E90" s="20">
        <v>110</v>
      </c>
      <c r="F90" s="20" t="s">
        <v>110</v>
      </c>
      <c r="G90" s="20" t="s">
        <v>33</v>
      </c>
      <c r="H90" s="20" t="s">
        <v>33</v>
      </c>
      <c r="I90" s="20" t="s">
        <v>33</v>
      </c>
      <c r="J90" s="46">
        <v>27836</v>
      </c>
      <c r="K90" s="20" t="s">
        <v>151</v>
      </c>
      <c r="L90" s="19">
        <v>106.1</v>
      </c>
      <c r="M90" s="32">
        <v>0.5468</v>
      </c>
      <c r="N90" s="20">
        <v>130</v>
      </c>
      <c r="O90" s="70">
        <v>140</v>
      </c>
      <c r="P90" s="20">
        <v>140</v>
      </c>
      <c r="Q90" s="20"/>
      <c r="R90" s="20">
        <v>140</v>
      </c>
      <c r="S90" s="32">
        <f t="shared" si="2"/>
        <v>76.55199999999999</v>
      </c>
      <c r="T90" s="20"/>
      <c r="U90" s="20"/>
      <c r="V90" s="20">
        <v>5</v>
      </c>
    </row>
    <row r="91" spans="1:22" ht="12.75">
      <c r="A91" s="20">
        <v>12</v>
      </c>
      <c r="B91" s="20">
        <v>1</v>
      </c>
      <c r="C91" s="20" t="s">
        <v>27</v>
      </c>
      <c r="D91" s="20" t="s">
        <v>30</v>
      </c>
      <c r="E91" s="20">
        <v>110</v>
      </c>
      <c r="F91" s="20" t="s">
        <v>691</v>
      </c>
      <c r="G91" s="20" t="s">
        <v>145</v>
      </c>
      <c r="H91" s="20" t="s">
        <v>145</v>
      </c>
      <c r="I91" s="20" t="s">
        <v>20</v>
      </c>
      <c r="J91" s="46">
        <v>26874</v>
      </c>
      <c r="K91" s="20" t="s">
        <v>52</v>
      </c>
      <c r="L91" s="19">
        <v>105.3</v>
      </c>
      <c r="M91" s="32">
        <v>0.5693</v>
      </c>
      <c r="N91" s="20">
        <v>200</v>
      </c>
      <c r="O91" s="20">
        <v>205</v>
      </c>
      <c r="P91" s="20">
        <v>210</v>
      </c>
      <c r="Q91" s="20"/>
      <c r="R91" s="20">
        <v>210</v>
      </c>
      <c r="S91" s="32">
        <f t="shared" si="2"/>
        <v>119.55300000000001</v>
      </c>
      <c r="T91" s="20"/>
      <c r="U91" s="20"/>
      <c r="V91" s="20">
        <v>12</v>
      </c>
    </row>
    <row r="92" spans="1:22" ht="12.75">
      <c r="A92" s="20">
        <v>5</v>
      </c>
      <c r="B92" s="20">
        <v>2</v>
      </c>
      <c r="C92" s="20" t="s">
        <v>27</v>
      </c>
      <c r="D92" s="20" t="s">
        <v>30</v>
      </c>
      <c r="E92" s="20">
        <v>110</v>
      </c>
      <c r="F92" s="20" t="s">
        <v>692</v>
      </c>
      <c r="G92" s="20" t="s">
        <v>147</v>
      </c>
      <c r="H92" s="20" t="s">
        <v>35</v>
      </c>
      <c r="I92" s="20" t="s">
        <v>20</v>
      </c>
      <c r="J92" s="46">
        <v>25393</v>
      </c>
      <c r="K92" s="20" t="s">
        <v>52</v>
      </c>
      <c r="L92" s="19">
        <v>108.6</v>
      </c>
      <c r="M92" s="32">
        <v>0.6157</v>
      </c>
      <c r="N92" s="20">
        <v>160</v>
      </c>
      <c r="O92" s="20">
        <v>170</v>
      </c>
      <c r="P92" s="20">
        <v>180</v>
      </c>
      <c r="Q92" s="20"/>
      <c r="R92" s="20">
        <v>180</v>
      </c>
      <c r="S92" s="32">
        <f t="shared" si="2"/>
        <v>110.82600000000001</v>
      </c>
      <c r="T92" s="20"/>
      <c r="U92" s="20"/>
      <c r="V92" s="20">
        <v>5</v>
      </c>
    </row>
    <row r="93" spans="1:22" ht="12.75">
      <c r="A93" s="20">
        <v>3</v>
      </c>
      <c r="B93" s="20">
        <v>3</v>
      </c>
      <c r="C93" s="20" t="s">
        <v>27</v>
      </c>
      <c r="D93" s="20" t="s">
        <v>30</v>
      </c>
      <c r="E93" s="20">
        <v>110</v>
      </c>
      <c r="F93" s="20" t="s">
        <v>693</v>
      </c>
      <c r="G93" s="20" t="s">
        <v>336</v>
      </c>
      <c r="H93" s="20" t="s">
        <v>23</v>
      </c>
      <c r="I93" s="20" t="s">
        <v>20</v>
      </c>
      <c r="J93" s="46">
        <v>26442</v>
      </c>
      <c r="K93" s="20" t="s">
        <v>52</v>
      </c>
      <c r="L93" s="19">
        <v>109.1</v>
      </c>
      <c r="M93" s="32">
        <v>0.5747</v>
      </c>
      <c r="N93" s="20">
        <v>150</v>
      </c>
      <c r="O93" s="20">
        <v>162.5</v>
      </c>
      <c r="P93" s="20">
        <v>170</v>
      </c>
      <c r="Q93" s="20"/>
      <c r="R93" s="20">
        <v>170</v>
      </c>
      <c r="S93" s="32">
        <f t="shared" si="2"/>
        <v>97.699</v>
      </c>
      <c r="T93" s="20"/>
      <c r="U93" s="20"/>
      <c r="V93" s="20">
        <v>3</v>
      </c>
    </row>
    <row r="94" spans="1:22" ht="12.75">
      <c r="A94" s="20">
        <v>2</v>
      </c>
      <c r="B94" s="20">
        <v>4</v>
      </c>
      <c r="C94" s="20" t="s">
        <v>27</v>
      </c>
      <c r="D94" s="20" t="s">
        <v>30</v>
      </c>
      <c r="E94" s="20">
        <v>110</v>
      </c>
      <c r="F94" s="20" t="s">
        <v>398</v>
      </c>
      <c r="G94" s="20" t="s">
        <v>69</v>
      </c>
      <c r="H94" s="20" t="s">
        <v>69</v>
      </c>
      <c r="I94" s="20" t="s">
        <v>20</v>
      </c>
      <c r="J94" s="46">
        <v>26870</v>
      </c>
      <c r="K94" s="20" t="s">
        <v>52</v>
      </c>
      <c r="L94" s="19">
        <v>104.9</v>
      </c>
      <c r="M94" s="32">
        <v>0.57</v>
      </c>
      <c r="N94" s="20">
        <v>150</v>
      </c>
      <c r="O94" s="20">
        <v>160</v>
      </c>
      <c r="P94" s="20">
        <v>165</v>
      </c>
      <c r="Q94" s="20"/>
      <c r="R94" s="20">
        <v>165</v>
      </c>
      <c r="S94" s="32">
        <f t="shared" si="2"/>
        <v>94.05</v>
      </c>
      <c r="T94" s="20"/>
      <c r="U94" s="20" t="s">
        <v>423</v>
      </c>
      <c r="V94" s="20">
        <v>2</v>
      </c>
    </row>
    <row r="95" spans="1:22" ht="12.75">
      <c r="A95" s="20">
        <v>12</v>
      </c>
      <c r="B95" s="20">
        <v>1</v>
      </c>
      <c r="C95" s="20" t="s">
        <v>27</v>
      </c>
      <c r="D95" s="20" t="s">
        <v>30</v>
      </c>
      <c r="E95" s="20">
        <v>110</v>
      </c>
      <c r="F95" s="20" t="s">
        <v>694</v>
      </c>
      <c r="G95" s="20" t="s">
        <v>75</v>
      </c>
      <c r="H95" s="20" t="s">
        <v>35</v>
      </c>
      <c r="I95" s="20" t="s">
        <v>20</v>
      </c>
      <c r="J95" s="97">
        <v>23642</v>
      </c>
      <c r="K95" s="45" t="s">
        <v>123</v>
      </c>
      <c r="L95" s="96">
        <v>110</v>
      </c>
      <c r="M95" s="32">
        <v>0.7135</v>
      </c>
      <c r="N95" s="20">
        <v>180</v>
      </c>
      <c r="O95" s="20">
        <v>190</v>
      </c>
      <c r="P95" s="20">
        <v>192.5</v>
      </c>
      <c r="Q95" s="20"/>
      <c r="R95" s="20">
        <v>192.5</v>
      </c>
      <c r="S95" s="32">
        <f t="shared" si="2"/>
        <v>137.34875</v>
      </c>
      <c r="T95" s="20"/>
      <c r="U95" s="20" t="s">
        <v>695</v>
      </c>
      <c r="V95" s="20">
        <v>12</v>
      </c>
    </row>
    <row r="96" spans="1:22" ht="12.75">
      <c r="A96" s="20">
        <v>5</v>
      </c>
      <c r="B96" s="20">
        <v>2</v>
      </c>
      <c r="C96" s="20" t="s">
        <v>27</v>
      </c>
      <c r="D96" s="20" t="s">
        <v>30</v>
      </c>
      <c r="E96" s="20">
        <v>110</v>
      </c>
      <c r="F96" s="20" t="s">
        <v>696</v>
      </c>
      <c r="G96" s="20" t="s">
        <v>674</v>
      </c>
      <c r="H96" s="20" t="s">
        <v>35</v>
      </c>
      <c r="I96" s="20" t="s">
        <v>20</v>
      </c>
      <c r="J96" s="46">
        <v>24602</v>
      </c>
      <c r="K96" s="20" t="s">
        <v>123</v>
      </c>
      <c r="L96" s="19">
        <v>106.1</v>
      </c>
      <c r="M96" s="32">
        <v>0.6524</v>
      </c>
      <c r="N96" s="20">
        <v>170</v>
      </c>
      <c r="O96" s="20">
        <v>180</v>
      </c>
      <c r="P96" s="20">
        <v>190</v>
      </c>
      <c r="Q96" s="20"/>
      <c r="R96" s="20">
        <v>190</v>
      </c>
      <c r="S96" s="32">
        <f t="shared" si="2"/>
        <v>123.956</v>
      </c>
      <c r="T96" s="20"/>
      <c r="U96" s="20"/>
      <c r="V96" s="20">
        <v>5</v>
      </c>
    </row>
    <row r="97" spans="1:22" ht="12.75">
      <c r="A97" s="20">
        <v>12</v>
      </c>
      <c r="B97" s="20">
        <v>1</v>
      </c>
      <c r="C97" s="20" t="s">
        <v>27</v>
      </c>
      <c r="D97" s="20" t="s">
        <v>30</v>
      </c>
      <c r="E97" s="20">
        <v>110</v>
      </c>
      <c r="F97" s="20" t="s">
        <v>67</v>
      </c>
      <c r="G97" s="20" t="s">
        <v>68</v>
      </c>
      <c r="H97" s="20" t="s">
        <v>69</v>
      </c>
      <c r="I97" s="20" t="s">
        <v>20</v>
      </c>
      <c r="J97" s="46">
        <v>19866</v>
      </c>
      <c r="K97" s="20" t="s">
        <v>53</v>
      </c>
      <c r="L97" s="19">
        <v>102.7</v>
      </c>
      <c r="M97" s="32">
        <v>1.0222</v>
      </c>
      <c r="N97" s="20">
        <v>105</v>
      </c>
      <c r="O97" s="20">
        <v>115</v>
      </c>
      <c r="P97" s="20">
        <v>125</v>
      </c>
      <c r="Q97" s="20"/>
      <c r="R97" s="20">
        <v>125</v>
      </c>
      <c r="S97" s="32">
        <f t="shared" si="2"/>
        <v>127.775</v>
      </c>
      <c r="T97" s="20"/>
      <c r="U97" s="20"/>
      <c r="V97" s="20">
        <v>12</v>
      </c>
    </row>
    <row r="98" spans="1:22" ht="12.75">
      <c r="A98" s="20">
        <v>0</v>
      </c>
      <c r="B98" s="20" t="s">
        <v>172</v>
      </c>
      <c r="C98" s="20" t="s">
        <v>27</v>
      </c>
      <c r="D98" s="20" t="s">
        <v>30</v>
      </c>
      <c r="E98" s="20">
        <v>110</v>
      </c>
      <c r="F98" s="20" t="s">
        <v>697</v>
      </c>
      <c r="G98" s="20" t="s">
        <v>698</v>
      </c>
      <c r="H98" s="20" t="s">
        <v>77</v>
      </c>
      <c r="I98" s="20" t="s">
        <v>20</v>
      </c>
      <c r="J98" s="46">
        <v>21120</v>
      </c>
      <c r="K98" s="20" t="s">
        <v>53</v>
      </c>
      <c r="L98" s="19">
        <v>109.8</v>
      </c>
      <c r="M98" s="32">
        <v>0.9124</v>
      </c>
      <c r="N98" s="70">
        <v>110</v>
      </c>
      <c r="O98" s="20">
        <v>0</v>
      </c>
      <c r="P98" s="20">
        <v>0</v>
      </c>
      <c r="Q98" s="20"/>
      <c r="R98" s="20">
        <v>0</v>
      </c>
      <c r="S98" s="32">
        <f t="shared" si="2"/>
        <v>0</v>
      </c>
      <c r="T98" s="20"/>
      <c r="U98" s="20"/>
      <c r="V98" s="20">
        <v>0</v>
      </c>
    </row>
    <row r="99" spans="1:22" ht="12.75">
      <c r="A99" s="20">
        <v>12</v>
      </c>
      <c r="B99" s="20">
        <v>1</v>
      </c>
      <c r="C99" s="20" t="s">
        <v>27</v>
      </c>
      <c r="D99" s="20" t="s">
        <v>30</v>
      </c>
      <c r="E99" s="20">
        <v>110</v>
      </c>
      <c r="F99" s="20" t="s">
        <v>699</v>
      </c>
      <c r="G99" s="20" t="s">
        <v>196</v>
      </c>
      <c r="H99" s="20" t="s">
        <v>196</v>
      </c>
      <c r="I99" s="20" t="s">
        <v>20</v>
      </c>
      <c r="J99" s="46">
        <v>33249</v>
      </c>
      <c r="K99" s="20" t="s">
        <v>19</v>
      </c>
      <c r="L99" s="19">
        <v>108.5</v>
      </c>
      <c r="M99" s="32">
        <v>0.5384</v>
      </c>
      <c r="N99" s="20">
        <v>230</v>
      </c>
      <c r="O99" s="20">
        <v>237.5</v>
      </c>
      <c r="P99" s="70">
        <v>240</v>
      </c>
      <c r="Q99" s="20"/>
      <c r="R99" s="20">
        <v>237.5</v>
      </c>
      <c r="S99" s="32">
        <f t="shared" si="2"/>
        <v>127.87</v>
      </c>
      <c r="T99" s="20" t="s">
        <v>375</v>
      </c>
      <c r="U99" s="20"/>
      <c r="V99" s="20">
        <v>21</v>
      </c>
    </row>
    <row r="100" spans="1:22" ht="12.75">
      <c r="A100" s="20">
        <v>5</v>
      </c>
      <c r="B100" s="20">
        <v>2</v>
      </c>
      <c r="C100" s="20" t="s">
        <v>27</v>
      </c>
      <c r="D100" s="20" t="s">
        <v>30</v>
      </c>
      <c r="E100" s="20">
        <v>110</v>
      </c>
      <c r="F100" s="20" t="s">
        <v>700</v>
      </c>
      <c r="G100" s="20" t="s">
        <v>35</v>
      </c>
      <c r="H100" s="20" t="s">
        <v>35</v>
      </c>
      <c r="I100" s="20" t="s">
        <v>20</v>
      </c>
      <c r="J100" s="46">
        <v>27503</v>
      </c>
      <c r="K100" s="20" t="s">
        <v>19</v>
      </c>
      <c r="L100" s="19">
        <v>104.3</v>
      </c>
      <c r="M100" s="32">
        <v>0.545</v>
      </c>
      <c r="N100" s="20">
        <v>230</v>
      </c>
      <c r="O100" s="70">
        <v>240</v>
      </c>
      <c r="P100" s="70">
        <v>242.5</v>
      </c>
      <c r="Q100" s="20"/>
      <c r="R100" s="20">
        <v>230</v>
      </c>
      <c r="S100" s="32">
        <f t="shared" si="2"/>
        <v>125.35000000000001</v>
      </c>
      <c r="T100" s="20"/>
      <c r="U100" s="20"/>
      <c r="V100" s="20">
        <v>5</v>
      </c>
    </row>
    <row r="101" spans="1:22" ht="12.75">
      <c r="A101" s="20">
        <v>3</v>
      </c>
      <c r="B101" s="20">
        <v>3</v>
      </c>
      <c r="C101" s="20" t="s">
        <v>27</v>
      </c>
      <c r="D101" s="20" t="s">
        <v>30</v>
      </c>
      <c r="E101" s="20">
        <v>110</v>
      </c>
      <c r="F101" s="20" t="s">
        <v>691</v>
      </c>
      <c r="G101" s="20" t="s">
        <v>145</v>
      </c>
      <c r="H101" s="20" t="s">
        <v>145</v>
      </c>
      <c r="I101" s="20" t="s">
        <v>20</v>
      </c>
      <c r="J101" s="46">
        <v>26874</v>
      </c>
      <c r="K101" s="20" t="s">
        <v>19</v>
      </c>
      <c r="L101" s="19">
        <v>105.3</v>
      </c>
      <c r="M101" s="32">
        <v>0.5693</v>
      </c>
      <c r="N101" s="20">
        <v>200</v>
      </c>
      <c r="O101" s="20">
        <v>205</v>
      </c>
      <c r="P101" s="20">
        <v>210</v>
      </c>
      <c r="Q101" s="20"/>
      <c r="R101" s="20">
        <v>210</v>
      </c>
      <c r="S101" s="32">
        <f t="shared" si="2"/>
        <v>119.55300000000001</v>
      </c>
      <c r="T101" s="20"/>
      <c r="U101" s="20"/>
      <c r="V101" s="20">
        <v>3</v>
      </c>
    </row>
    <row r="102" spans="1:22" ht="12.75">
      <c r="A102" s="20">
        <v>0</v>
      </c>
      <c r="B102" s="20" t="s">
        <v>172</v>
      </c>
      <c r="C102" s="20" t="s">
        <v>27</v>
      </c>
      <c r="D102" s="20" t="s">
        <v>30</v>
      </c>
      <c r="E102" s="20">
        <v>110</v>
      </c>
      <c r="F102" s="20" t="s">
        <v>701</v>
      </c>
      <c r="G102" s="20" t="s">
        <v>147</v>
      </c>
      <c r="H102" s="20" t="s">
        <v>35</v>
      </c>
      <c r="I102" s="20" t="s">
        <v>20</v>
      </c>
      <c r="J102" s="46">
        <v>30430</v>
      </c>
      <c r="K102" s="20" t="s">
        <v>19</v>
      </c>
      <c r="L102" s="19">
        <v>109</v>
      </c>
      <c r="M102" s="32">
        <v>0.5377</v>
      </c>
      <c r="N102" s="70">
        <v>200</v>
      </c>
      <c r="O102" s="70">
        <v>205</v>
      </c>
      <c r="P102" s="70">
        <v>205</v>
      </c>
      <c r="Q102" s="20"/>
      <c r="R102" s="20">
        <v>0</v>
      </c>
      <c r="S102" s="32">
        <f t="shared" si="2"/>
        <v>0</v>
      </c>
      <c r="T102" s="20"/>
      <c r="U102" s="20"/>
      <c r="V102" s="20">
        <v>0</v>
      </c>
    </row>
    <row r="103" spans="1:22" ht="12.75">
      <c r="A103" s="20">
        <v>12</v>
      </c>
      <c r="B103" s="20">
        <v>1</v>
      </c>
      <c r="C103" s="20" t="s">
        <v>27</v>
      </c>
      <c r="D103" s="20" t="s">
        <v>30</v>
      </c>
      <c r="E103" s="20">
        <v>125</v>
      </c>
      <c r="F103" s="20" t="s">
        <v>414</v>
      </c>
      <c r="G103" s="20" t="s">
        <v>415</v>
      </c>
      <c r="H103" s="20" t="s">
        <v>415</v>
      </c>
      <c r="I103" s="20" t="s">
        <v>20</v>
      </c>
      <c r="J103" s="46">
        <v>27463</v>
      </c>
      <c r="K103" s="20" t="s">
        <v>151</v>
      </c>
      <c r="L103" s="19">
        <v>116.6</v>
      </c>
      <c r="M103" s="32">
        <v>0.5395</v>
      </c>
      <c r="N103" s="20">
        <v>195</v>
      </c>
      <c r="O103" s="70">
        <v>202.5</v>
      </c>
      <c r="P103" s="70">
        <v>202.5</v>
      </c>
      <c r="Q103" s="20"/>
      <c r="R103" s="20">
        <v>195</v>
      </c>
      <c r="S103" s="32">
        <f t="shared" si="2"/>
        <v>105.2025</v>
      </c>
      <c r="T103" s="20"/>
      <c r="U103" s="20"/>
      <c r="V103" s="20">
        <v>12</v>
      </c>
    </row>
    <row r="104" spans="1:22" ht="12.75">
      <c r="A104" s="20">
        <v>12</v>
      </c>
      <c r="B104" s="20">
        <v>1</v>
      </c>
      <c r="C104" s="20" t="s">
        <v>27</v>
      </c>
      <c r="D104" s="20" t="s">
        <v>30</v>
      </c>
      <c r="E104" s="20">
        <v>125</v>
      </c>
      <c r="F104" s="20" t="s">
        <v>702</v>
      </c>
      <c r="G104" s="75" t="s">
        <v>703</v>
      </c>
      <c r="H104" s="75" t="s">
        <v>703</v>
      </c>
      <c r="I104" s="20" t="s">
        <v>20</v>
      </c>
      <c r="J104" s="46">
        <v>21884</v>
      </c>
      <c r="K104" s="20" t="s">
        <v>158</v>
      </c>
      <c r="L104" s="19">
        <v>117.3</v>
      </c>
      <c r="M104" s="32">
        <v>0.8417</v>
      </c>
      <c r="N104" s="20">
        <v>170</v>
      </c>
      <c r="O104" s="20">
        <v>180</v>
      </c>
      <c r="P104" s="20">
        <v>190</v>
      </c>
      <c r="Q104" s="20"/>
      <c r="R104" s="20">
        <v>190</v>
      </c>
      <c r="S104" s="32">
        <f t="shared" si="2"/>
        <v>159.923</v>
      </c>
      <c r="T104" s="20"/>
      <c r="U104" s="20"/>
      <c r="V104" s="20">
        <v>12</v>
      </c>
    </row>
    <row r="105" spans="1:22" ht="12.75">
      <c r="A105" s="20">
        <v>12</v>
      </c>
      <c r="B105" s="20">
        <v>1</v>
      </c>
      <c r="C105" s="20" t="s">
        <v>27</v>
      </c>
      <c r="D105" s="20" t="s">
        <v>30</v>
      </c>
      <c r="E105" s="20">
        <v>125</v>
      </c>
      <c r="F105" s="20" t="s">
        <v>704</v>
      </c>
      <c r="G105" s="20" t="s">
        <v>705</v>
      </c>
      <c r="H105" s="20" t="s">
        <v>705</v>
      </c>
      <c r="I105" s="20" t="s">
        <v>20</v>
      </c>
      <c r="J105" s="46">
        <v>33475</v>
      </c>
      <c r="K105" s="20" t="s">
        <v>19</v>
      </c>
      <c r="L105" s="19">
        <v>118.3</v>
      </c>
      <c r="M105" s="32">
        <v>0.5285</v>
      </c>
      <c r="N105" s="20">
        <v>245</v>
      </c>
      <c r="O105" s="20">
        <v>250</v>
      </c>
      <c r="P105" s="70">
        <v>255</v>
      </c>
      <c r="Q105" s="20"/>
      <c r="R105" s="20">
        <v>250</v>
      </c>
      <c r="S105" s="32">
        <f t="shared" si="2"/>
        <v>132.125</v>
      </c>
      <c r="T105" s="20" t="s">
        <v>374</v>
      </c>
      <c r="U105" s="20"/>
      <c r="V105" s="20">
        <v>27</v>
      </c>
    </row>
    <row r="106" spans="1:22" ht="12.75">
      <c r="A106" s="20">
        <v>5</v>
      </c>
      <c r="B106" s="20">
        <v>2</v>
      </c>
      <c r="C106" s="20" t="s">
        <v>27</v>
      </c>
      <c r="D106" s="20" t="s">
        <v>30</v>
      </c>
      <c r="E106" s="20">
        <v>125</v>
      </c>
      <c r="F106" s="20" t="s">
        <v>706</v>
      </c>
      <c r="G106" s="20" t="s">
        <v>134</v>
      </c>
      <c r="H106" s="20" t="s">
        <v>69</v>
      </c>
      <c r="I106" s="20" t="s">
        <v>20</v>
      </c>
      <c r="J106" s="46">
        <v>30661</v>
      </c>
      <c r="K106" s="20" t="s">
        <v>19</v>
      </c>
      <c r="L106" s="19">
        <v>123.5</v>
      </c>
      <c r="M106" s="32">
        <v>0.5231</v>
      </c>
      <c r="N106" s="20">
        <v>200</v>
      </c>
      <c r="O106" s="20">
        <v>210</v>
      </c>
      <c r="P106" s="20">
        <v>215</v>
      </c>
      <c r="Q106" s="20"/>
      <c r="R106" s="20">
        <v>215</v>
      </c>
      <c r="S106" s="32">
        <f t="shared" si="2"/>
        <v>112.4665</v>
      </c>
      <c r="T106" s="20"/>
      <c r="U106" s="20"/>
      <c r="V106" s="20">
        <v>5</v>
      </c>
    </row>
    <row r="107" spans="1:22" ht="12.75">
      <c r="A107" s="20">
        <v>3</v>
      </c>
      <c r="B107" s="20">
        <v>3</v>
      </c>
      <c r="C107" s="20" t="s">
        <v>27</v>
      </c>
      <c r="D107" s="20" t="s">
        <v>30</v>
      </c>
      <c r="E107" s="20">
        <v>125</v>
      </c>
      <c r="F107" s="20" t="s">
        <v>707</v>
      </c>
      <c r="G107" s="20" t="s">
        <v>260</v>
      </c>
      <c r="H107" s="20" t="s">
        <v>260</v>
      </c>
      <c r="I107" s="20" t="s">
        <v>20</v>
      </c>
      <c r="J107" s="46">
        <v>32183</v>
      </c>
      <c r="K107" s="20" t="s">
        <v>19</v>
      </c>
      <c r="L107" s="19">
        <v>110.75</v>
      </c>
      <c r="M107" s="32">
        <v>0.5355</v>
      </c>
      <c r="N107" s="20">
        <v>210</v>
      </c>
      <c r="O107" s="70">
        <v>220</v>
      </c>
      <c r="P107" s="20">
        <v>0</v>
      </c>
      <c r="Q107" s="20"/>
      <c r="R107" s="20">
        <v>210</v>
      </c>
      <c r="S107" s="32">
        <f t="shared" si="2"/>
        <v>112.455</v>
      </c>
      <c r="T107" s="20"/>
      <c r="U107" s="20"/>
      <c r="V107" s="20">
        <v>3</v>
      </c>
    </row>
    <row r="108" spans="1:22" ht="12.75">
      <c r="A108" s="20">
        <v>2</v>
      </c>
      <c r="B108" s="20">
        <v>4</v>
      </c>
      <c r="C108" s="20" t="s">
        <v>27</v>
      </c>
      <c r="D108" s="20" t="s">
        <v>30</v>
      </c>
      <c r="E108" s="20">
        <v>125</v>
      </c>
      <c r="F108" s="20" t="s">
        <v>497</v>
      </c>
      <c r="G108" s="20" t="s">
        <v>526</v>
      </c>
      <c r="H108" s="20" t="s">
        <v>35</v>
      </c>
      <c r="I108" s="20" t="s">
        <v>20</v>
      </c>
      <c r="J108" s="46">
        <v>29125</v>
      </c>
      <c r="K108" s="20" t="s">
        <v>19</v>
      </c>
      <c r="L108" s="19">
        <v>123.95</v>
      </c>
      <c r="M108" s="32">
        <v>0.5224</v>
      </c>
      <c r="N108" s="20">
        <v>200</v>
      </c>
      <c r="O108" s="20">
        <v>210</v>
      </c>
      <c r="P108" s="70">
        <v>215</v>
      </c>
      <c r="Q108" s="20"/>
      <c r="R108" s="20">
        <v>210</v>
      </c>
      <c r="S108" s="32">
        <f t="shared" si="2"/>
        <v>109.704</v>
      </c>
      <c r="T108" s="20"/>
      <c r="U108" s="20"/>
      <c r="V108" s="20">
        <v>2</v>
      </c>
    </row>
    <row r="109" spans="1:22" ht="12.75">
      <c r="A109" s="20">
        <v>1</v>
      </c>
      <c r="B109" s="20">
        <v>5</v>
      </c>
      <c r="C109" s="20" t="s">
        <v>27</v>
      </c>
      <c r="D109" s="20" t="s">
        <v>30</v>
      </c>
      <c r="E109" s="20">
        <v>125</v>
      </c>
      <c r="F109" s="20" t="s">
        <v>414</v>
      </c>
      <c r="G109" s="20" t="s">
        <v>415</v>
      </c>
      <c r="H109" s="20" t="s">
        <v>415</v>
      </c>
      <c r="I109" s="20" t="s">
        <v>20</v>
      </c>
      <c r="J109" s="46">
        <v>27463</v>
      </c>
      <c r="K109" s="20" t="s">
        <v>19</v>
      </c>
      <c r="L109" s="19">
        <v>116.6</v>
      </c>
      <c r="M109" s="32">
        <v>0.5395</v>
      </c>
      <c r="N109" s="20">
        <v>195</v>
      </c>
      <c r="O109" s="70">
        <v>202.5</v>
      </c>
      <c r="P109" s="70">
        <v>202.5</v>
      </c>
      <c r="Q109" s="20"/>
      <c r="R109" s="20">
        <v>195</v>
      </c>
      <c r="S109" s="32">
        <f t="shared" si="2"/>
        <v>105.2025</v>
      </c>
      <c r="T109" s="20"/>
      <c r="U109" s="20"/>
      <c r="V109" s="20">
        <v>1</v>
      </c>
    </row>
    <row r="110" spans="1:22" ht="12.75">
      <c r="A110" s="20">
        <v>0</v>
      </c>
      <c r="B110" s="20">
        <v>6</v>
      </c>
      <c r="C110" s="20" t="s">
        <v>27</v>
      </c>
      <c r="D110" s="20" t="s">
        <v>30</v>
      </c>
      <c r="E110" s="20">
        <v>125</v>
      </c>
      <c r="F110" s="20" t="s">
        <v>708</v>
      </c>
      <c r="G110" s="20" t="s">
        <v>709</v>
      </c>
      <c r="H110" s="20" t="s">
        <v>23</v>
      </c>
      <c r="I110" s="20" t="s">
        <v>20</v>
      </c>
      <c r="J110" s="46">
        <v>31052</v>
      </c>
      <c r="K110" s="20" t="s">
        <v>19</v>
      </c>
      <c r="L110" s="19">
        <v>117.5</v>
      </c>
      <c r="M110" s="32">
        <v>0.5292</v>
      </c>
      <c r="N110" s="70">
        <v>190</v>
      </c>
      <c r="O110" s="70">
        <v>190</v>
      </c>
      <c r="P110" s="20">
        <v>190</v>
      </c>
      <c r="Q110" s="20"/>
      <c r="R110" s="20">
        <v>190</v>
      </c>
      <c r="S110" s="32">
        <f t="shared" si="2"/>
        <v>100.548</v>
      </c>
      <c r="T110" s="20"/>
      <c r="U110" s="20"/>
      <c r="V110" s="20">
        <v>0</v>
      </c>
    </row>
    <row r="111" spans="1:22" ht="12.75">
      <c r="A111" s="20">
        <v>0</v>
      </c>
      <c r="B111" s="20" t="s">
        <v>172</v>
      </c>
      <c r="C111" s="20" t="s">
        <v>27</v>
      </c>
      <c r="D111" s="20" t="s">
        <v>30</v>
      </c>
      <c r="E111" s="20">
        <v>125</v>
      </c>
      <c r="F111" s="20" t="s">
        <v>710</v>
      </c>
      <c r="G111" s="20" t="s">
        <v>203</v>
      </c>
      <c r="H111" s="20" t="s">
        <v>23</v>
      </c>
      <c r="I111" s="20" t="s">
        <v>20</v>
      </c>
      <c r="J111" s="46">
        <v>31194</v>
      </c>
      <c r="K111" s="20" t="s">
        <v>19</v>
      </c>
      <c r="L111" s="19">
        <v>120.9</v>
      </c>
      <c r="M111" s="32">
        <v>0.5261</v>
      </c>
      <c r="N111" s="70">
        <v>220</v>
      </c>
      <c r="O111" s="70">
        <v>0</v>
      </c>
      <c r="P111" s="70">
        <v>0</v>
      </c>
      <c r="Q111" s="20"/>
      <c r="R111" s="20">
        <v>0</v>
      </c>
      <c r="S111" s="32">
        <f t="shared" si="2"/>
        <v>0</v>
      </c>
      <c r="T111" s="20"/>
      <c r="U111" s="20"/>
      <c r="V111" s="20">
        <v>0</v>
      </c>
    </row>
    <row r="112" spans="1:22" ht="12.75">
      <c r="A112" s="20">
        <v>0</v>
      </c>
      <c r="B112" s="20" t="s">
        <v>172</v>
      </c>
      <c r="C112" s="20" t="s">
        <v>27</v>
      </c>
      <c r="D112" s="20" t="s">
        <v>30</v>
      </c>
      <c r="E112" s="20">
        <v>125</v>
      </c>
      <c r="F112" s="20" t="s">
        <v>711</v>
      </c>
      <c r="G112" s="20" t="s">
        <v>75</v>
      </c>
      <c r="H112" s="20" t="s">
        <v>712</v>
      </c>
      <c r="I112" s="20" t="s">
        <v>20</v>
      </c>
      <c r="J112" s="46">
        <v>29033</v>
      </c>
      <c r="K112" s="20" t="s">
        <v>19</v>
      </c>
      <c r="L112" s="19">
        <v>123.95</v>
      </c>
      <c r="M112" s="32">
        <v>0.5224</v>
      </c>
      <c r="N112" s="70">
        <v>200</v>
      </c>
      <c r="O112" s="70">
        <v>0</v>
      </c>
      <c r="P112" s="70">
        <v>0</v>
      </c>
      <c r="Q112" s="20"/>
      <c r="R112" s="20">
        <v>0</v>
      </c>
      <c r="S112" s="32">
        <f t="shared" si="2"/>
        <v>0</v>
      </c>
      <c r="T112" s="20"/>
      <c r="U112" s="20"/>
      <c r="V112" s="20">
        <v>0</v>
      </c>
    </row>
    <row r="113" spans="1:22" ht="12.75">
      <c r="A113" s="20">
        <v>12</v>
      </c>
      <c r="B113" s="20">
        <v>1</v>
      </c>
      <c r="C113" s="20" t="s">
        <v>27</v>
      </c>
      <c r="D113" s="20" t="s">
        <v>30</v>
      </c>
      <c r="E113" s="20">
        <v>140</v>
      </c>
      <c r="F113" s="20" t="s">
        <v>713</v>
      </c>
      <c r="G113" s="20" t="s">
        <v>203</v>
      </c>
      <c r="H113" s="20" t="s">
        <v>23</v>
      </c>
      <c r="I113" s="20" t="s">
        <v>20</v>
      </c>
      <c r="J113" s="46">
        <v>25743</v>
      </c>
      <c r="K113" s="20" t="s">
        <v>52</v>
      </c>
      <c r="L113" s="19">
        <v>135</v>
      </c>
      <c r="M113" s="32">
        <v>0.5686</v>
      </c>
      <c r="N113" s="20">
        <v>220</v>
      </c>
      <c r="O113" s="70">
        <v>227.5</v>
      </c>
      <c r="P113" s="70">
        <v>227.5</v>
      </c>
      <c r="Q113" s="20"/>
      <c r="R113" s="20">
        <v>220</v>
      </c>
      <c r="S113" s="32">
        <f t="shared" si="2"/>
        <v>125.092</v>
      </c>
      <c r="T113" s="20"/>
      <c r="U113" s="20"/>
      <c r="V113" s="20">
        <v>12</v>
      </c>
    </row>
    <row r="114" spans="1:22" ht="12.75">
      <c r="A114" s="20">
        <v>12</v>
      </c>
      <c r="B114" s="20">
        <v>1</v>
      </c>
      <c r="C114" s="20" t="s">
        <v>27</v>
      </c>
      <c r="D114" s="20" t="s">
        <v>30</v>
      </c>
      <c r="E114" s="20">
        <v>140</v>
      </c>
      <c r="F114" s="20" t="s">
        <v>714</v>
      </c>
      <c r="G114" s="20" t="s">
        <v>715</v>
      </c>
      <c r="H114" s="20" t="s">
        <v>23</v>
      </c>
      <c r="I114" s="20" t="s">
        <v>20</v>
      </c>
      <c r="J114" s="46">
        <v>34186</v>
      </c>
      <c r="K114" s="20" t="s">
        <v>19</v>
      </c>
      <c r="L114" s="19">
        <v>131.8</v>
      </c>
      <c r="M114" s="32">
        <v>0.5128</v>
      </c>
      <c r="N114" s="20">
        <v>200</v>
      </c>
      <c r="O114" s="20">
        <v>210</v>
      </c>
      <c r="P114" s="70">
        <v>217.5</v>
      </c>
      <c r="Q114" s="20"/>
      <c r="R114" s="20">
        <v>210</v>
      </c>
      <c r="S114" s="32">
        <f t="shared" si="2"/>
        <v>107.688</v>
      </c>
      <c r="T114" s="20"/>
      <c r="U114" s="20" t="s">
        <v>716</v>
      </c>
      <c r="V114" s="20">
        <v>12</v>
      </c>
    </row>
    <row r="115" spans="1:22" ht="12.75">
      <c r="A115" s="20">
        <v>5</v>
      </c>
      <c r="B115" s="20">
        <v>2</v>
      </c>
      <c r="C115" s="20" t="s">
        <v>27</v>
      </c>
      <c r="D115" s="20" t="s">
        <v>30</v>
      </c>
      <c r="E115" s="20">
        <v>140</v>
      </c>
      <c r="F115" s="20" t="s">
        <v>717</v>
      </c>
      <c r="G115" s="20" t="s">
        <v>718</v>
      </c>
      <c r="H115" s="20" t="s">
        <v>23</v>
      </c>
      <c r="I115" s="20" t="s">
        <v>20</v>
      </c>
      <c r="J115" s="46">
        <v>29071</v>
      </c>
      <c r="K115" s="20" t="s">
        <v>19</v>
      </c>
      <c r="L115" s="19">
        <v>125.85</v>
      </c>
      <c r="M115" s="32">
        <v>0.52</v>
      </c>
      <c r="N115" s="70">
        <v>195</v>
      </c>
      <c r="O115" s="20">
        <v>200</v>
      </c>
      <c r="P115" s="70">
        <v>207.5</v>
      </c>
      <c r="Q115" s="20"/>
      <c r="R115" s="20">
        <v>200</v>
      </c>
      <c r="S115" s="32">
        <f t="shared" si="2"/>
        <v>104</v>
      </c>
      <c r="T115" s="20"/>
      <c r="U115" s="20" t="s">
        <v>719</v>
      </c>
      <c r="V115" s="20">
        <v>5</v>
      </c>
    </row>
    <row r="116" spans="1:22" ht="12.75">
      <c r="A116" s="20">
        <v>3</v>
      </c>
      <c r="B116" s="20">
        <v>3</v>
      </c>
      <c r="C116" s="20" t="s">
        <v>27</v>
      </c>
      <c r="D116" s="20" t="s">
        <v>30</v>
      </c>
      <c r="E116" s="20">
        <v>140</v>
      </c>
      <c r="F116" s="20" t="s">
        <v>720</v>
      </c>
      <c r="G116" s="20" t="s">
        <v>709</v>
      </c>
      <c r="H116" s="20" t="s">
        <v>23</v>
      </c>
      <c r="I116" s="20" t="s">
        <v>20</v>
      </c>
      <c r="J116" s="46">
        <v>29414</v>
      </c>
      <c r="K116" s="20" t="s">
        <v>19</v>
      </c>
      <c r="L116" s="19">
        <v>135.1</v>
      </c>
      <c r="M116" s="32">
        <v>0.5989</v>
      </c>
      <c r="N116" s="20">
        <v>200</v>
      </c>
      <c r="O116" s="70">
        <v>205</v>
      </c>
      <c r="P116" s="70">
        <v>205</v>
      </c>
      <c r="Q116" s="20"/>
      <c r="R116" s="20">
        <v>200</v>
      </c>
      <c r="S116" s="32">
        <f t="shared" si="2"/>
        <v>119.78</v>
      </c>
      <c r="T116" s="20"/>
      <c r="U116" s="20"/>
      <c r="V116" s="20">
        <v>3</v>
      </c>
    </row>
    <row r="117" spans="1:22" ht="12.75">
      <c r="A117" s="20">
        <v>12</v>
      </c>
      <c r="B117" s="20">
        <v>1</v>
      </c>
      <c r="C117" s="20" t="s">
        <v>27</v>
      </c>
      <c r="D117" s="20" t="s">
        <v>30</v>
      </c>
      <c r="E117" s="20" t="s">
        <v>54</v>
      </c>
      <c r="F117" s="20" t="s">
        <v>721</v>
      </c>
      <c r="G117" s="20" t="s">
        <v>62</v>
      </c>
      <c r="H117" s="20" t="s">
        <v>62</v>
      </c>
      <c r="I117" s="20" t="s">
        <v>20</v>
      </c>
      <c r="J117" s="46">
        <v>35412</v>
      </c>
      <c r="K117" s="20" t="s">
        <v>118</v>
      </c>
      <c r="L117" s="19">
        <v>153.85</v>
      </c>
      <c r="M117" s="32">
        <v>0.4941</v>
      </c>
      <c r="N117" s="20">
        <v>200</v>
      </c>
      <c r="O117" s="20">
        <v>210</v>
      </c>
      <c r="P117" s="70">
        <v>215</v>
      </c>
      <c r="Q117" s="20"/>
      <c r="R117" s="20">
        <v>210</v>
      </c>
      <c r="S117" s="32">
        <f t="shared" si="2"/>
        <v>103.761</v>
      </c>
      <c r="T117" s="20"/>
      <c r="U117" s="20"/>
      <c r="V117" s="20">
        <v>12</v>
      </c>
    </row>
    <row r="118" spans="1:22" ht="12.75">
      <c r="A118" s="20">
        <v>12</v>
      </c>
      <c r="B118" s="20">
        <v>1</v>
      </c>
      <c r="C118" s="20" t="s">
        <v>27</v>
      </c>
      <c r="D118" s="20" t="s">
        <v>30</v>
      </c>
      <c r="E118" s="20" t="s">
        <v>54</v>
      </c>
      <c r="F118" s="20" t="s">
        <v>97</v>
      </c>
      <c r="G118" s="20" t="s">
        <v>64</v>
      </c>
      <c r="H118" s="20" t="s">
        <v>64</v>
      </c>
      <c r="I118" s="20" t="s">
        <v>64</v>
      </c>
      <c r="J118" s="46">
        <v>31137</v>
      </c>
      <c r="K118" s="20" t="s">
        <v>19</v>
      </c>
      <c r="L118" s="19">
        <v>156.65</v>
      </c>
      <c r="M118" s="32">
        <v>0.4865</v>
      </c>
      <c r="N118" s="20">
        <v>205</v>
      </c>
      <c r="O118" s="20">
        <v>220</v>
      </c>
      <c r="P118" s="20">
        <v>232.5</v>
      </c>
      <c r="Q118" s="20"/>
      <c r="R118" s="20">
        <v>232.5</v>
      </c>
      <c r="S118" s="32">
        <f t="shared" si="2"/>
        <v>113.11125</v>
      </c>
      <c r="T118" s="20"/>
      <c r="U118" s="20" t="s">
        <v>78</v>
      </c>
      <c r="V118" s="20">
        <v>12</v>
      </c>
    </row>
    <row r="119" spans="1:22" ht="12.75">
      <c r="A119" s="20">
        <v>5</v>
      </c>
      <c r="B119" s="20">
        <v>2</v>
      </c>
      <c r="C119" s="20" t="s">
        <v>27</v>
      </c>
      <c r="D119" s="20" t="s">
        <v>30</v>
      </c>
      <c r="E119" s="20" t="s">
        <v>54</v>
      </c>
      <c r="F119" s="20" t="s">
        <v>722</v>
      </c>
      <c r="G119" s="20" t="s">
        <v>723</v>
      </c>
      <c r="H119" s="20" t="s">
        <v>34</v>
      </c>
      <c r="I119" s="20" t="s">
        <v>20</v>
      </c>
      <c r="J119" s="46">
        <v>29778</v>
      </c>
      <c r="K119" s="20" t="s">
        <v>19</v>
      </c>
      <c r="L119" s="19">
        <v>150.6</v>
      </c>
      <c r="M119" s="32">
        <v>0.4924</v>
      </c>
      <c r="N119" s="20">
        <v>220</v>
      </c>
      <c r="O119" s="70">
        <v>227.5</v>
      </c>
      <c r="P119" s="70">
        <v>227.5</v>
      </c>
      <c r="Q119" s="20"/>
      <c r="R119" s="20">
        <v>220</v>
      </c>
      <c r="S119" s="32">
        <f t="shared" si="2"/>
        <v>108.328</v>
      </c>
      <c r="T119" s="20"/>
      <c r="U119" s="20"/>
      <c r="V119" s="20">
        <v>5</v>
      </c>
    </row>
  </sheetData>
  <sheetProtection/>
  <mergeCells count="17">
    <mergeCell ref="L3:L4"/>
    <mergeCell ref="A3:A4"/>
    <mergeCell ref="B3:B4"/>
    <mergeCell ref="C3:C4"/>
    <mergeCell ref="D3:D4"/>
    <mergeCell ref="E3:E4"/>
    <mergeCell ref="F3:F4"/>
    <mergeCell ref="M3:M4"/>
    <mergeCell ref="N3:S3"/>
    <mergeCell ref="T3:T4"/>
    <mergeCell ref="U3:U4"/>
    <mergeCell ref="V3:V4"/>
    <mergeCell ref="G3:G4"/>
    <mergeCell ref="H3:H4"/>
    <mergeCell ref="I3:I4"/>
    <mergeCell ref="J3:J4"/>
    <mergeCell ref="K3:K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91"/>
  <sheetViews>
    <sheetView zoomScale="85" zoomScaleNormal="85" zoomScalePageLayoutView="0" workbookViewId="0" topLeftCell="A227">
      <selection activeCell="G275" sqref="G275"/>
    </sheetView>
  </sheetViews>
  <sheetFormatPr defaultColWidth="9.00390625" defaultRowHeight="12.75"/>
  <cols>
    <col min="1" max="1" width="4.875" style="25" bestFit="1" customWidth="1"/>
    <col min="2" max="2" width="6.00390625" style="25" bestFit="1" customWidth="1"/>
    <col min="3" max="3" width="5.625" style="25" customWidth="1"/>
    <col min="4" max="4" width="8.875" style="25" customWidth="1"/>
    <col min="5" max="5" width="5.00390625" style="25" bestFit="1" customWidth="1"/>
    <col min="6" max="6" width="24.00390625" style="25" bestFit="1" customWidth="1"/>
    <col min="7" max="7" width="21.875" style="25" bestFit="1" customWidth="1"/>
    <col min="8" max="8" width="23.375" style="25" customWidth="1"/>
    <col min="9" max="9" width="12.625" style="25" bestFit="1" customWidth="1"/>
    <col min="10" max="10" width="11.625" style="25" customWidth="1"/>
    <col min="11" max="11" width="13.25390625" style="25" customWidth="1"/>
    <col min="12" max="12" width="6.625" style="26" bestFit="1" customWidth="1"/>
    <col min="13" max="13" width="6.625" style="30" bestFit="1" customWidth="1"/>
    <col min="14" max="17" width="6.00390625" style="25" bestFit="1" customWidth="1"/>
    <col min="18" max="18" width="6.625" style="25" bestFit="1" customWidth="1"/>
    <col min="19" max="19" width="8.625" style="30" bestFit="1" customWidth="1"/>
    <col min="20" max="20" width="11.125" style="25" customWidth="1"/>
    <col min="21" max="21" width="18.25390625" style="25" bestFit="1" customWidth="1"/>
    <col min="22" max="16384" width="9.125" style="25" customWidth="1"/>
  </cols>
  <sheetData>
    <row r="1" spans="3:18" ht="20.25">
      <c r="C1" s="35" t="s">
        <v>580</v>
      </c>
      <c r="F1" s="77"/>
      <c r="G1" s="22"/>
      <c r="H1" s="22"/>
      <c r="I1" s="22"/>
      <c r="J1" s="24"/>
      <c r="L1" s="23"/>
      <c r="M1" s="71"/>
      <c r="N1" s="22"/>
      <c r="O1" s="22"/>
      <c r="P1" s="22"/>
      <c r="Q1" s="22"/>
      <c r="R1" s="40"/>
    </row>
    <row r="2" spans="3:19" s="41" customFormat="1" ht="21" thickBot="1">
      <c r="C2" s="35" t="s">
        <v>724</v>
      </c>
      <c r="F2" s="78"/>
      <c r="G2" s="22"/>
      <c r="H2" s="78"/>
      <c r="I2" s="22"/>
      <c r="J2" s="78"/>
      <c r="K2" s="78"/>
      <c r="L2" s="79"/>
      <c r="M2" s="80"/>
      <c r="N2" s="78"/>
      <c r="O2" s="78"/>
      <c r="P2" s="78"/>
      <c r="Q2" s="78"/>
      <c r="R2" s="81"/>
      <c r="S2" s="82"/>
    </row>
    <row r="3" spans="1:22" ht="12.75" customHeight="1">
      <c r="A3" s="13" t="s">
        <v>18</v>
      </c>
      <c r="B3" s="13" t="s">
        <v>8</v>
      </c>
      <c r="C3" s="16" t="s">
        <v>24</v>
      </c>
      <c r="D3" s="16" t="s">
        <v>25</v>
      </c>
      <c r="E3" s="16" t="s">
        <v>2</v>
      </c>
      <c r="F3" s="16" t="s">
        <v>3</v>
      </c>
      <c r="G3" s="16" t="s">
        <v>21</v>
      </c>
      <c r="H3" s="16" t="s">
        <v>10</v>
      </c>
      <c r="I3" s="16" t="s">
        <v>11</v>
      </c>
      <c r="J3" s="16" t="s">
        <v>7</v>
      </c>
      <c r="K3" s="16" t="s">
        <v>4</v>
      </c>
      <c r="L3" s="11" t="s">
        <v>1</v>
      </c>
      <c r="M3" s="9" t="s">
        <v>0</v>
      </c>
      <c r="N3" s="14" t="s">
        <v>182</v>
      </c>
      <c r="O3" s="14"/>
      <c r="P3" s="14"/>
      <c r="Q3" s="14"/>
      <c r="R3" s="14"/>
      <c r="S3" s="14"/>
      <c r="T3" s="18" t="s">
        <v>9</v>
      </c>
      <c r="U3" s="18" t="s">
        <v>32</v>
      </c>
      <c r="V3" s="13" t="s">
        <v>18</v>
      </c>
    </row>
    <row r="4" spans="1:22" s="27" customFormat="1" ht="12" thickBot="1">
      <c r="A4" s="5"/>
      <c r="B4" s="12"/>
      <c r="C4" s="15"/>
      <c r="D4" s="15"/>
      <c r="E4" s="15"/>
      <c r="F4" s="15"/>
      <c r="G4" s="15"/>
      <c r="H4" s="15"/>
      <c r="I4" s="15"/>
      <c r="J4" s="15"/>
      <c r="K4" s="15"/>
      <c r="L4" s="10"/>
      <c r="M4" s="8"/>
      <c r="N4" s="37">
        <v>1</v>
      </c>
      <c r="O4" s="37">
        <v>2</v>
      </c>
      <c r="P4" s="37">
        <v>3</v>
      </c>
      <c r="Q4" s="37">
        <v>4</v>
      </c>
      <c r="R4" s="83" t="s">
        <v>6</v>
      </c>
      <c r="S4" s="39" t="s">
        <v>0</v>
      </c>
      <c r="T4" s="17"/>
      <c r="U4" s="17"/>
      <c r="V4" s="5"/>
    </row>
    <row r="5" spans="1:22" ht="12.75">
      <c r="A5" s="20"/>
      <c r="B5" s="20"/>
      <c r="C5" s="20"/>
      <c r="D5" s="20"/>
      <c r="E5" s="20"/>
      <c r="F5" s="31" t="s">
        <v>127</v>
      </c>
      <c r="G5" s="20"/>
      <c r="H5" s="20"/>
      <c r="I5" s="20"/>
      <c r="J5" s="46"/>
      <c r="K5" s="20"/>
      <c r="L5" s="19"/>
      <c r="M5" s="32"/>
      <c r="N5" s="20"/>
      <c r="O5" s="20"/>
      <c r="P5" s="20"/>
      <c r="Q5" s="20"/>
      <c r="R5" s="20"/>
      <c r="S5" s="32"/>
      <c r="T5" s="20"/>
      <c r="U5" s="20"/>
      <c r="V5" s="20"/>
    </row>
    <row r="6" spans="1:22" ht="12.75">
      <c r="A6" s="20">
        <v>12</v>
      </c>
      <c r="B6" s="20">
        <v>1</v>
      </c>
      <c r="C6" s="20" t="s">
        <v>37</v>
      </c>
      <c r="D6" s="20" t="s">
        <v>30</v>
      </c>
      <c r="E6" s="20">
        <v>44</v>
      </c>
      <c r="F6" s="20" t="s">
        <v>725</v>
      </c>
      <c r="G6" s="20" t="s">
        <v>336</v>
      </c>
      <c r="H6" s="20" t="s">
        <v>23</v>
      </c>
      <c r="I6" s="20" t="s">
        <v>20</v>
      </c>
      <c r="J6" s="46">
        <v>29737</v>
      </c>
      <c r="K6" s="20" t="s">
        <v>19</v>
      </c>
      <c r="L6" s="19">
        <v>43.4</v>
      </c>
      <c r="M6" s="32">
        <v>1.118</v>
      </c>
      <c r="N6" s="20">
        <v>42.5</v>
      </c>
      <c r="O6" s="20">
        <v>45</v>
      </c>
      <c r="P6" s="70">
        <v>50</v>
      </c>
      <c r="Q6" s="20"/>
      <c r="R6" s="20">
        <v>45</v>
      </c>
      <c r="S6" s="32">
        <f aca="true" t="shared" si="0" ref="S6:S55">R6*M6</f>
        <v>50.31</v>
      </c>
      <c r="T6" s="20"/>
      <c r="U6" s="20"/>
      <c r="V6" s="20">
        <v>12</v>
      </c>
    </row>
    <row r="7" spans="1:22" ht="12.75">
      <c r="A7" s="20">
        <v>12</v>
      </c>
      <c r="B7" s="20">
        <v>1</v>
      </c>
      <c r="C7" s="20" t="s">
        <v>37</v>
      </c>
      <c r="D7" s="20" t="s">
        <v>30</v>
      </c>
      <c r="E7" s="20">
        <v>44</v>
      </c>
      <c r="F7" s="45" t="s">
        <v>726</v>
      </c>
      <c r="G7" s="20" t="s">
        <v>727</v>
      </c>
      <c r="H7" s="20" t="s">
        <v>23</v>
      </c>
      <c r="I7" s="20" t="s">
        <v>20</v>
      </c>
      <c r="J7" s="46">
        <v>40463</v>
      </c>
      <c r="K7" s="20" t="s">
        <v>137</v>
      </c>
      <c r="L7" s="19">
        <v>37.5</v>
      </c>
      <c r="M7" s="32">
        <v>1.446</v>
      </c>
      <c r="N7" s="20">
        <v>20</v>
      </c>
      <c r="O7" s="20">
        <v>23.5</v>
      </c>
      <c r="P7" s="20">
        <v>25</v>
      </c>
      <c r="Q7" s="20"/>
      <c r="R7" s="20">
        <v>25</v>
      </c>
      <c r="S7" s="32">
        <f t="shared" si="0"/>
        <v>36.15</v>
      </c>
      <c r="T7" s="20"/>
      <c r="U7" s="20" t="s">
        <v>207</v>
      </c>
      <c r="V7" s="20">
        <v>12</v>
      </c>
    </row>
    <row r="8" spans="1:22" ht="12.75">
      <c r="A8" s="20">
        <v>12</v>
      </c>
      <c r="B8" s="20">
        <v>1</v>
      </c>
      <c r="C8" s="20" t="s">
        <v>37</v>
      </c>
      <c r="D8" s="20" t="s">
        <v>30</v>
      </c>
      <c r="E8" s="20">
        <v>44</v>
      </c>
      <c r="F8" s="45" t="s">
        <v>728</v>
      </c>
      <c r="G8" s="20" t="s">
        <v>260</v>
      </c>
      <c r="H8" s="20" t="s">
        <v>260</v>
      </c>
      <c r="I8" s="20" t="s">
        <v>20</v>
      </c>
      <c r="J8" s="46">
        <v>37646</v>
      </c>
      <c r="K8" s="20" t="s">
        <v>135</v>
      </c>
      <c r="L8" s="19">
        <v>44</v>
      </c>
      <c r="M8" s="32">
        <v>1.3073</v>
      </c>
      <c r="N8" s="20">
        <v>55</v>
      </c>
      <c r="O8" s="20">
        <v>65</v>
      </c>
      <c r="P8" s="20">
        <v>67.5</v>
      </c>
      <c r="Q8" s="20"/>
      <c r="R8" s="20">
        <v>67.5</v>
      </c>
      <c r="S8" s="32">
        <f t="shared" si="0"/>
        <v>88.24274999999999</v>
      </c>
      <c r="T8" s="20" t="s">
        <v>376</v>
      </c>
      <c r="U8" s="20"/>
      <c r="V8" s="20">
        <v>48</v>
      </c>
    </row>
    <row r="9" spans="1:22" ht="12.75">
      <c r="A9" s="20">
        <v>5</v>
      </c>
      <c r="B9" s="20">
        <v>2</v>
      </c>
      <c r="C9" s="20" t="s">
        <v>37</v>
      </c>
      <c r="D9" s="20" t="s">
        <v>30</v>
      </c>
      <c r="E9" s="20">
        <v>44</v>
      </c>
      <c r="F9" s="20" t="s">
        <v>729</v>
      </c>
      <c r="G9" s="20" t="s">
        <v>49</v>
      </c>
      <c r="H9" s="20" t="s">
        <v>49</v>
      </c>
      <c r="I9" s="20" t="s">
        <v>20</v>
      </c>
      <c r="J9" s="46">
        <v>37788</v>
      </c>
      <c r="K9" s="20" t="s">
        <v>135</v>
      </c>
      <c r="L9" s="19">
        <v>42.4</v>
      </c>
      <c r="M9" s="32">
        <v>1.3511</v>
      </c>
      <c r="N9" s="20">
        <v>45</v>
      </c>
      <c r="O9" s="20">
        <v>50</v>
      </c>
      <c r="P9" s="70">
        <v>52.5</v>
      </c>
      <c r="Q9" s="20"/>
      <c r="R9" s="20">
        <v>50</v>
      </c>
      <c r="S9" s="32">
        <f t="shared" si="0"/>
        <v>67.55499999999999</v>
      </c>
      <c r="T9" s="20" t="s">
        <v>377</v>
      </c>
      <c r="U9" s="20" t="s">
        <v>730</v>
      </c>
      <c r="V9" s="20">
        <v>20</v>
      </c>
    </row>
    <row r="10" spans="1:22" ht="12.75">
      <c r="A10" s="20">
        <v>12</v>
      </c>
      <c r="B10" s="20">
        <v>1</v>
      </c>
      <c r="C10" s="20" t="s">
        <v>37</v>
      </c>
      <c r="D10" s="20" t="s">
        <v>30</v>
      </c>
      <c r="E10" s="20">
        <v>48</v>
      </c>
      <c r="F10" s="20" t="s">
        <v>731</v>
      </c>
      <c r="G10" s="20" t="s">
        <v>196</v>
      </c>
      <c r="H10" s="20" t="s">
        <v>196</v>
      </c>
      <c r="I10" s="20" t="s">
        <v>20</v>
      </c>
      <c r="J10" s="97">
        <v>28656</v>
      </c>
      <c r="K10" s="45" t="s">
        <v>151</v>
      </c>
      <c r="L10" s="96">
        <v>44.8</v>
      </c>
      <c r="M10" s="32">
        <v>1.093</v>
      </c>
      <c r="N10" s="20">
        <v>50</v>
      </c>
      <c r="O10" s="70">
        <v>55</v>
      </c>
      <c r="P10" s="70">
        <v>55</v>
      </c>
      <c r="Q10" s="20"/>
      <c r="R10" s="20">
        <v>50</v>
      </c>
      <c r="S10" s="32">
        <f t="shared" si="0"/>
        <v>54.65</v>
      </c>
      <c r="T10" s="20"/>
      <c r="U10" s="20" t="s">
        <v>732</v>
      </c>
      <c r="V10" s="20">
        <v>12</v>
      </c>
    </row>
    <row r="11" spans="1:22" ht="12.75">
      <c r="A11" s="20">
        <v>12</v>
      </c>
      <c r="B11" s="20">
        <v>1</v>
      </c>
      <c r="C11" s="20" t="s">
        <v>37</v>
      </c>
      <c r="D11" s="20" t="s">
        <v>30</v>
      </c>
      <c r="E11" s="20">
        <v>48</v>
      </c>
      <c r="F11" s="45" t="s">
        <v>733</v>
      </c>
      <c r="G11" s="20" t="s">
        <v>196</v>
      </c>
      <c r="H11" s="20" t="s">
        <v>196</v>
      </c>
      <c r="I11" s="20" t="s">
        <v>20</v>
      </c>
      <c r="J11" s="46">
        <v>33117</v>
      </c>
      <c r="K11" s="20" t="s">
        <v>19</v>
      </c>
      <c r="L11" s="19">
        <v>47.9</v>
      </c>
      <c r="M11" s="32">
        <v>1.0496</v>
      </c>
      <c r="N11" s="20">
        <v>57.5</v>
      </c>
      <c r="O11" s="20">
        <v>60</v>
      </c>
      <c r="P11" s="20">
        <v>62.5</v>
      </c>
      <c r="Q11" s="20"/>
      <c r="R11" s="20">
        <v>62.5</v>
      </c>
      <c r="S11" s="32">
        <f t="shared" si="0"/>
        <v>65.60000000000001</v>
      </c>
      <c r="T11" s="20"/>
      <c r="U11" s="20"/>
      <c r="V11" s="20">
        <v>12</v>
      </c>
    </row>
    <row r="12" spans="1:22" ht="12.75">
      <c r="A12" s="20">
        <v>5</v>
      </c>
      <c r="B12" s="20">
        <v>2</v>
      </c>
      <c r="C12" s="20" t="s">
        <v>37</v>
      </c>
      <c r="D12" s="20" t="s">
        <v>30</v>
      </c>
      <c r="E12" s="20">
        <v>48</v>
      </c>
      <c r="F12" s="20" t="s">
        <v>734</v>
      </c>
      <c r="G12" s="20" t="s">
        <v>196</v>
      </c>
      <c r="H12" s="20" t="s">
        <v>196</v>
      </c>
      <c r="I12" s="20" t="s">
        <v>20</v>
      </c>
      <c r="J12" s="46">
        <v>32342</v>
      </c>
      <c r="K12" s="20" t="s">
        <v>19</v>
      </c>
      <c r="L12" s="19">
        <v>47.5</v>
      </c>
      <c r="M12" s="32">
        <v>1.0405</v>
      </c>
      <c r="N12" s="20">
        <v>50</v>
      </c>
      <c r="O12" s="20">
        <v>52.5</v>
      </c>
      <c r="P12" s="20">
        <v>55</v>
      </c>
      <c r="Q12" s="20"/>
      <c r="R12" s="20">
        <v>55</v>
      </c>
      <c r="S12" s="32">
        <f t="shared" si="0"/>
        <v>57.2275</v>
      </c>
      <c r="T12" s="20"/>
      <c r="U12" s="20" t="s">
        <v>735</v>
      </c>
      <c r="V12" s="20">
        <v>5</v>
      </c>
    </row>
    <row r="13" spans="1:22" ht="12.75">
      <c r="A13" s="20">
        <v>12</v>
      </c>
      <c r="B13" s="20">
        <v>1</v>
      </c>
      <c r="C13" s="20" t="s">
        <v>37</v>
      </c>
      <c r="D13" s="20" t="s">
        <v>30</v>
      </c>
      <c r="E13" s="20">
        <v>52</v>
      </c>
      <c r="F13" s="20" t="s">
        <v>736</v>
      </c>
      <c r="G13" s="20" t="s">
        <v>134</v>
      </c>
      <c r="H13" s="20" t="s">
        <v>23</v>
      </c>
      <c r="I13" s="20" t="s">
        <v>20</v>
      </c>
      <c r="J13" s="46">
        <v>27163</v>
      </c>
      <c r="K13" s="20" t="s">
        <v>151</v>
      </c>
      <c r="L13" s="19">
        <v>50</v>
      </c>
      <c r="M13" s="32">
        <v>1.0326</v>
      </c>
      <c r="N13" s="20">
        <v>30</v>
      </c>
      <c r="O13" s="20">
        <v>35</v>
      </c>
      <c r="P13" s="20">
        <v>37.5</v>
      </c>
      <c r="Q13" s="20"/>
      <c r="R13" s="20">
        <v>35</v>
      </c>
      <c r="S13" s="32">
        <f t="shared" si="0"/>
        <v>36.141</v>
      </c>
      <c r="T13" s="20"/>
      <c r="U13" s="20" t="s">
        <v>737</v>
      </c>
      <c r="V13" s="20">
        <v>12</v>
      </c>
    </row>
    <row r="14" spans="1:22" ht="12.75">
      <c r="A14" s="20">
        <v>12</v>
      </c>
      <c r="B14" s="20">
        <v>1</v>
      </c>
      <c r="C14" s="20" t="s">
        <v>37</v>
      </c>
      <c r="D14" s="20" t="s">
        <v>30</v>
      </c>
      <c r="E14" s="20">
        <v>52</v>
      </c>
      <c r="F14" s="20" t="s">
        <v>738</v>
      </c>
      <c r="G14" s="20" t="s">
        <v>498</v>
      </c>
      <c r="H14" s="20" t="s">
        <v>498</v>
      </c>
      <c r="I14" s="20" t="s">
        <v>20</v>
      </c>
      <c r="J14" s="46">
        <v>26308</v>
      </c>
      <c r="K14" s="20" t="s">
        <v>52</v>
      </c>
      <c r="L14" s="19">
        <v>51.7</v>
      </c>
      <c r="M14" s="32">
        <v>1.0402</v>
      </c>
      <c r="N14" s="20">
        <v>60</v>
      </c>
      <c r="O14" s="20">
        <v>65</v>
      </c>
      <c r="P14" s="20">
        <v>70</v>
      </c>
      <c r="Q14" s="20"/>
      <c r="R14" s="20">
        <v>70</v>
      </c>
      <c r="S14" s="32">
        <f t="shared" si="0"/>
        <v>72.81400000000001</v>
      </c>
      <c r="T14" s="20" t="s">
        <v>371</v>
      </c>
      <c r="U14" s="20" t="s">
        <v>739</v>
      </c>
      <c r="V14" s="20">
        <v>27</v>
      </c>
    </row>
    <row r="15" spans="1:22" ht="12.75">
      <c r="A15" s="20">
        <v>12</v>
      </c>
      <c r="B15" s="20">
        <v>1</v>
      </c>
      <c r="C15" s="20" t="s">
        <v>37</v>
      </c>
      <c r="D15" s="20" t="s">
        <v>30</v>
      </c>
      <c r="E15" s="20">
        <v>52</v>
      </c>
      <c r="F15" s="20" t="s">
        <v>738</v>
      </c>
      <c r="G15" s="20" t="s">
        <v>498</v>
      </c>
      <c r="H15" s="20" t="s">
        <v>498</v>
      </c>
      <c r="I15" s="20" t="s">
        <v>20</v>
      </c>
      <c r="J15" s="46">
        <v>26308</v>
      </c>
      <c r="K15" s="20" t="s">
        <v>19</v>
      </c>
      <c r="L15" s="19">
        <v>51.7</v>
      </c>
      <c r="M15" s="32">
        <v>0.9731</v>
      </c>
      <c r="N15" s="20">
        <v>60</v>
      </c>
      <c r="O15" s="20">
        <v>65</v>
      </c>
      <c r="P15" s="20">
        <v>70</v>
      </c>
      <c r="Q15" s="20"/>
      <c r="R15" s="20">
        <v>70</v>
      </c>
      <c r="S15" s="32">
        <f t="shared" si="0"/>
        <v>68.117</v>
      </c>
      <c r="T15" s="20"/>
      <c r="U15" s="20" t="s">
        <v>739</v>
      </c>
      <c r="V15" s="20">
        <v>12</v>
      </c>
    </row>
    <row r="16" spans="1:22" ht="12.75">
      <c r="A16" s="20">
        <v>12</v>
      </c>
      <c r="B16" s="20">
        <v>1</v>
      </c>
      <c r="C16" s="20" t="s">
        <v>37</v>
      </c>
      <c r="D16" s="20" t="s">
        <v>30</v>
      </c>
      <c r="E16" s="20">
        <v>52</v>
      </c>
      <c r="F16" s="20" t="s">
        <v>740</v>
      </c>
      <c r="G16" s="20" t="s">
        <v>741</v>
      </c>
      <c r="H16" s="20" t="s">
        <v>77</v>
      </c>
      <c r="I16" s="20" t="s">
        <v>20</v>
      </c>
      <c r="J16" s="46">
        <v>37716</v>
      </c>
      <c r="K16" s="20" t="s">
        <v>135</v>
      </c>
      <c r="L16" s="19">
        <v>50.9</v>
      </c>
      <c r="M16" s="32">
        <v>1.1649</v>
      </c>
      <c r="N16" s="20">
        <v>55</v>
      </c>
      <c r="O16" s="70">
        <v>60</v>
      </c>
      <c r="P16" s="70">
        <v>60</v>
      </c>
      <c r="Q16" s="20"/>
      <c r="R16" s="20">
        <v>55</v>
      </c>
      <c r="S16" s="32">
        <f t="shared" si="0"/>
        <v>64.0695</v>
      </c>
      <c r="T16" s="20" t="s">
        <v>378</v>
      </c>
      <c r="U16" s="20" t="s">
        <v>742</v>
      </c>
      <c r="V16" s="20">
        <v>21</v>
      </c>
    </row>
    <row r="17" spans="1:22" ht="12.75">
      <c r="A17" s="20">
        <v>12</v>
      </c>
      <c r="B17" s="20">
        <v>1</v>
      </c>
      <c r="C17" s="20" t="s">
        <v>37</v>
      </c>
      <c r="D17" s="20" t="s">
        <v>30</v>
      </c>
      <c r="E17" s="20">
        <v>56</v>
      </c>
      <c r="F17" s="20" t="s">
        <v>743</v>
      </c>
      <c r="G17" s="20" t="s">
        <v>744</v>
      </c>
      <c r="H17" s="20" t="s">
        <v>35</v>
      </c>
      <c r="I17" s="20" t="s">
        <v>20</v>
      </c>
      <c r="J17" s="46">
        <v>34645</v>
      </c>
      <c r="K17" s="20" t="s">
        <v>118</v>
      </c>
      <c r="L17" s="19">
        <v>53.7</v>
      </c>
      <c r="M17" s="32">
        <v>0.9462</v>
      </c>
      <c r="N17" s="20">
        <v>50</v>
      </c>
      <c r="O17" s="20">
        <v>55</v>
      </c>
      <c r="P17" s="104">
        <v>57.5</v>
      </c>
      <c r="Q17" s="20"/>
      <c r="R17" s="20">
        <f>O17</f>
        <v>55</v>
      </c>
      <c r="S17" s="32">
        <f t="shared" si="0"/>
        <v>52.041000000000004</v>
      </c>
      <c r="T17" s="20"/>
      <c r="U17" s="20"/>
      <c r="V17" s="20">
        <v>12</v>
      </c>
    </row>
    <row r="18" spans="1:22" ht="12.75">
      <c r="A18" s="20">
        <v>0</v>
      </c>
      <c r="B18" s="20" t="s">
        <v>172</v>
      </c>
      <c r="C18" s="20" t="s">
        <v>37</v>
      </c>
      <c r="D18" s="20" t="s">
        <v>30</v>
      </c>
      <c r="E18" s="20">
        <v>56</v>
      </c>
      <c r="F18" s="20" t="s">
        <v>745</v>
      </c>
      <c r="G18" s="20" t="s">
        <v>746</v>
      </c>
      <c r="H18" s="20" t="s">
        <v>77</v>
      </c>
      <c r="I18" s="20" t="s">
        <v>20</v>
      </c>
      <c r="J18" s="46">
        <v>35383</v>
      </c>
      <c r="K18" s="20" t="s">
        <v>118</v>
      </c>
      <c r="L18" s="19">
        <v>54.7</v>
      </c>
      <c r="M18" s="32">
        <v>0.9448</v>
      </c>
      <c r="N18" s="104">
        <v>65</v>
      </c>
      <c r="O18" s="104">
        <v>72.5</v>
      </c>
      <c r="P18" s="104">
        <v>72.5</v>
      </c>
      <c r="Q18" s="20"/>
      <c r="R18" s="20">
        <v>0</v>
      </c>
      <c r="S18" s="32">
        <f t="shared" si="0"/>
        <v>0</v>
      </c>
      <c r="T18" s="20"/>
      <c r="U18" s="20"/>
      <c r="V18" s="20">
        <v>0</v>
      </c>
    </row>
    <row r="19" spans="1:22" ht="12.75">
      <c r="A19" s="20">
        <v>12</v>
      </c>
      <c r="B19" s="20">
        <v>1</v>
      </c>
      <c r="C19" s="20" t="s">
        <v>37</v>
      </c>
      <c r="D19" s="20" t="s">
        <v>30</v>
      </c>
      <c r="E19" s="20">
        <v>56</v>
      </c>
      <c r="F19" s="20" t="s">
        <v>747</v>
      </c>
      <c r="G19" s="20" t="s">
        <v>748</v>
      </c>
      <c r="H19" s="20" t="s">
        <v>23</v>
      </c>
      <c r="I19" s="20" t="s">
        <v>20</v>
      </c>
      <c r="J19" s="46">
        <v>28752</v>
      </c>
      <c r="K19" s="20" t="s">
        <v>151</v>
      </c>
      <c r="L19" s="19">
        <v>55.4</v>
      </c>
      <c r="M19" s="32">
        <v>0.9208</v>
      </c>
      <c r="N19" s="20">
        <v>52.5</v>
      </c>
      <c r="O19" s="20">
        <v>57.5</v>
      </c>
      <c r="P19" s="20">
        <v>0</v>
      </c>
      <c r="Q19" s="20"/>
      <c r="R19" s="20">
        <f>O19</f>
        <v>57.5</v>
      </c>
      <c r="S19" s="32">
        <f t="shared" si="0"/>
        <v>52.946</v>
      </c>
      <c r="T19" s="20"/>
      <c r="U19" s="20"/>
      <c r="V19" s="20">
        <v>12</v>
      </c>
    </row>
    <row r="20" spans="1:22" ht="12.75">
      <c r="A20" s="20">
        <v>5</v>
      </c>
      <c r="B20" s="20">
        <v>2</v>
      </c>
      <c r="C20" s="20" t="s">
        <v>37</v>
      </c>
      <c r="D20" s="20" t="s">
        <v>30</v>
      </c>
      <c r="E20" s="20">
        <v>56</v>
      </c>
      <c r="F20" s="20" t="s">
        <v>749</v>
      </c>
      <c r="G20" s="20" t="s">
        <v>674</v>
      </c>
      <c r="H20" s="20" t="s">
        <v>35</v>
      </c>
      <c r="I20" s="20" t="s">
        <v>20</v>
      </c>
      <c r="J20" s="46">
        <v>28050</v>
      </c>
      <c r="K20" s="20" t="s">
        <v>151</v>
      </c>
      <c r="L20" s="19">
        <v>55.5</v>
      </c>
      <c r="M20" s="32">
        <v>0.9236</v>
      </c>
      <c r="N20" s="104">
        <v>45</v>
      </c>
      <c r="O20" s="104">
        <v>45</v>
      </c>
      <c r="P20" s="20">
        <v>45</v>
      </c>
      <c r="Q20" s="20"/>
      <c r="R20" s="20">
        <f>P20</f>
        <v>45</v>
      </c>
      <c r="S20" s="32">
        <f t="shared" si="0"/>
        <v>41.562</v>
      </c>
      <c r="T20" s="20"/>
      <c r="U20" s="20"/>
      <c r="V20" s="20">
        <v>5</v>
      </c>
    </row>
    <row r="21" spans="1:22" ht="12.75">
      <c r="A21" s="20">
        <v>12</v>
      </c>
      <c r="B21" s="20">
        <v>1</v>
      </c>
      <c r="C21" s="20" t="s">
        <v>37</v>
      </c>
      <c r="D21" s="20" t="s">
        <v>30</v>
      </c>
      <c r="E21" s="20">
        <v>56</v>
      </c>
      <c r="F21" s="20" t="s">
        <v>750</v>
      </c>
      <c r="G21" s="20" t="s">
        <v>147</v>
      </c>
      <c r="H21" s="20" t="s">
        <v>35</v>
      </c>
      <c r="I21" s="20" t="s">
        <v>20</v>
      </c>
      <c r="J21" s="46">
        <v>23996</v>
      </c>
      <c r="K21" s="20" t="s">
        <v>123</v>
      </c>
      <c r="L21" s="19">
        <v>54.1</v>
      </c>
      <c r="M21" s="32">
        <v>1.2029</v>
      </c>
      <c r="N21" s="20">
        <v>60</v>
      </c>
      <c r="O21" s="20">
        <v>62.5</v>
      </c>
      <c r="P21" s="20">
        <v>65</v>
      </c>
      <c r="Q21" s="20"/>
      <c r="R21" s="20">
        <f>P21</f>
        <v>65</v>
      </c>
      <c r="S21" s="32">
        <f t="shared" si="0"/>
        <v>78.1885</v>
      </c>
      <c r="T21" s="20" t="s">
        <v>370</v>
      </c>
      <c r="U21" s="20" t="s">
        <v>751</v>
      </c>
      <c r="V21" s="20">
        <v>48</v>
      </c>
    </row>
    <row r="22" spans="1:22" ht="12.75">
      <c r="A22" s="20">
        <v>12</v>
      </c>
      <c r="B22" s="20">
        <v>1</v>
      </c>
      <c r="C22" s="20" t="s">
        <v>37</v>
      </c>
      <c r="D22" s="20" t="s">
        <v>30</v>
      </c>
      <c r="E22" s="20">
        <v>56</v>
      </c>
      <c r="F22" s="20" t="s">
        <v>752</v>
      </c>
      <c r="G22" s="20" t="s">
        <v>741</v>
      </c>
      <c r="H22" s="20" t="s">
        <v>77</v>
      </c>
      <c r="I22" s="20" t="s">
        <v>20</v>
      </c>
      <c r="J22" s="46">
        <v>32558</v>
      </c>
      <c r="K22" s="20" t="s">
        <v>19</v>
      </c>
      <c r="L22" s="19">
        <v>55.3</v>
      </c>
      <c r="M22" s="32">
        <v>0.9208</v>
      </c>
      <c r="N22" s="20">
        <v>80</v>
      </c>
      <c r="O22" s="20">
        <v>85</v>
      </c>
      <c r="P22" s="20">
        <v>90</v>
      </c>
      <c r="Q22" s="20"/>
      <c r="R22" s="20">
        <f>P22</f>
        <v>90</v>
      </c>
      <c r="S22" s="32">
        <f t="shared" si="0"/>
        <v>82.872</v>
      </c>
      <c r="T22" s="20" t="s">
        <v>373</v>
      </c>
      <c r="U22" s="20" t="s">
        <v>742</v>
      </c>
      <c r="V22" s="20">
        <v>48</v>
      </c>
    </row>
    <row r="23" spans="1:22" ht="12.75">
      <c r="A23" s="20">
        <v>5</v>
      </c>
      <c r="B23" s="20">
        <v>2</v>
      </c>
      <c r="C23" s="20" t="s">
        <v>37</v>
      </c>
      <c r="D23" s="20" t="s">
        <v>30</v>
      </c>
      <c r="E23" s="20">
        <v>56</v>
      </c>
      <c r="F23" s="20" t="s">
        <v>753</v>
      </c>
      <c r="G23" s="20" t="s">
        <v>49</v>
      </c>
      <c r="H23" s="20" t="s">
        <v>49</v>
      </c>
      <c r="I23" s="20" t="s">
        <v>20</v>
      </c>
      <c r="J23" s="46">
        <v>31028</v>
      </c>
      <c r="K23" s="20" t="s">
        <v>19</v>
      </c>
      <c r="L23" s="19">
        <v>54.75</v>
      </c>
      <c r="M23" s="32">
        <v>0.9263</v>
      </c>
      <c r="N23" s="104">
        <v>85</v>
      </c>
      <c r="O23" s="20">
        <v>85</v>
      </c>
      <c r="P23" s="104">
        <v>90</v>
      </c>
      <c r="Q23" s="20"/>
      <c r="R23" s="20">
        <f>O23</f>
        <v>85</v>
      </c>
      <c r="S23" s="32">
        <f t="shared" si="0"/>
        <v>78.7355</v>
      </c>
      <c r="T23" s="20" t="s">
        <v>374</v>
      </c>
      <c r="U23" s="20" t="s">
        <v>84</v>
      </c>
      <c r="V23" s="20">
        <v>20</v>
      </c>
    </row>
    <row r="24" spans="1:22" ht="12.75">
      <c r="A24" s="20">
        <v>3</v>
      </c>
      <c r="B24" s="20">
        <v>3</v>
      </c>
      <c r="C24" s="20" t="s">
        <v>37</v>
      </c>
      <c r="D24" s="20" t="s">
        <v>30</v>
      </c>
      <c r="E24" s="20">
        <v>56</v>
      </c>
      <c r="F24" s="20" t="s">
        <v>754</v>
      </c>
      <c r="G24" s="20" t="s">
        <v>755</v>
      </c>
      <c r="H24" s="20" t="s">
        <v>77</v>
      </c>
      <c r="I24" s="20" t="s">
        <v>20</v>
      </c>
      <c r="J24" s="46">
        <v>32421</v>
      </c>
      <c r="K24" s="20" t="s">
        <v>19</v>
      </c>
      <c r="L24" s="19">
        <v>54.2</v>
      </c>
      <c r="M24" s="32">
        <v>0.939</v>
      </c>
      <c r="N24" s="20">
        <v>60</v>
      </c>
      <c r="O24" s="20">
        <v>65</v>
      </c>
      <c r="P24" s="20">
        <v>67.5</v>
      </c>
      <c r="Q24" s="20"/>
      <c r="R24" s="20">
        <f>P24</f>
        <v>67.5</v>
      </c>
      <c r="S24" s="32">
        <f t="shared" si="0"/>
        <v>63.38249999999999</v>
      </c>
      <c r="T24" s="20"/>
      <c r="U24" s="20" t="s">
        <v>756</v>
      </c>
      <c r="V24" s="20">
        <v>3</v>
      </c>
    </row>
    <row r="25" spans="1:22" ht="12.75">
      <c r="A25" s="20">
        <v>2</v>
      </c>
      <c r="B25" s="20">
        <v>4</v>
      </c>
      <c r="C25" s="20" t="s">
        <v>37</v>
      </c>
      <c r="D25" s="20" t="s">
        <v>30</v>
      </c>
      <c r="E25" s="20">
        <v>56</v>
      </c>
      <c r="F25" s="20" t="s">
        <v>757</v>
      </c>
      <c r="G25" s="20" t="s">
        <v>196</v>
      </c>
      <c r="H25" s="20" t="s">
        <v>196</v>
      </c>
      <c r="I25" s="20" t="s">
        <v>20</v>
      </c>
      <c r="J25" s="46">
        <v>30179</v>
      </c>
      <c r="K25" s="20" t="s">
        <v>19</v>
      </c>
      <c r="L25" s="19">
        <v>52.2</v>
      </c>
      <c r="M25" s="32"/>
      <c r="N25" s="20">
        <v>50</v>
      </c>
      <c r="O25" s="20">
        <v>55</v>
      </c>
      <c r="P25" s="70">
        <v>60</v>
      </c>
      <c r="Q25" s="20"/>
      <c r="R25" s="20">
        <v>55</v>
      </c>
      <c r="S25" s="32">
        <f t="shared" si="0"/>
        <v>0</v>
      </c>
      <c r="T25" s="20"/>
      <c r="U25" s="20"/>
      <c r="V25" s="20">
        <v>2</v>
      </c>
    </row>
    <row r="26" spans="1:22" ht="12.75">
      <c r="A26" s="20">
        <v>1</v>
      </c>
      <c r="B26" s="20">
        <v>5</v>
      </c>
      <c r="C26" s="20" t="s">
        <v>37</v>
      </c>
      <c r="D26" s="20" t="s">
        <v>30</v>
      </c>
      <c r="E26" s="20">
        <v>56</v>
      </c>
      <c r="F26" s="20" t="s">
        <v>758</v>
      </c>
      <c r="G26" s="20" t="s">
        <v>196</v>
      </c>
      <c r="H26" s="20" t="s">
        <v>196</v>
      </c>
      <c r="I26" s="20" t="s">
        <v>20</v>
      </c>
      <c r="J26" s="46">
        <v>34201</v>
      </c>
      <c r="K26" s="20" t="s">
        <v>19</v>
      </c>
      <c r="L26" s="19">
        <v>55.8</v>
      </c>
      <c r="M26" s="32">
        <v>0.911</v>
      </c>
      <c r="N26" s="20">
        <v>47.5</v>
      </c>
      <c r="O26" s="20">
        <v>55</v>
      </c>
      <c r="P26" s="104">
        <v>57.5</v>
      </c>
      <c r="Q26" s="20"/>
      <c r="R26" s="20">
        <f>O26</f>
        <v>55</v>
      </c>
      <c r="S26" s="32">
        <f t="shared" si="0"/>
        <v>50.105000000000004</v>
      </c>
      <c r="T26" s="20"/>
      <c r="U26" s="20" t="s">
        <v>759</v>
      </c>
      <c r="V26" s="20">
        <v>1</v>
      </c>
    </row>
    <row r="27" spans="1:22" ht="12.75">
      <c r="A27" s="20">
        <v>0</v>
      </c>
      <c r="B27" s="20">
        <v>6</v>
      </c>
      <c r="C27" s="20" t="s">
        <v>37</v>
      </c>
      <c r="D27" s="20" t="s">
        <v>30</v>
      </c>
      <c r="E27" s="20">
        <v>56</v>
      </c>
      <c r="F27" s="20" t="s">
        <v>760</v>
      </c>
      <c r="G27" s="20" t="s">
        <v>483</v>
      </c>
      <c r="H27" s="20" t="s">
        <v>23</v>
      </c>
      <c r="I27" s="20" t="s">
        <v>20</v>
      </c>
      <c r="J27" s="46">
        <v>33265</v>
      </c>
      <c r="K27" s="20" t="s">
        <v>19</v>
      </c>
      <c r="L27" s="19">
        <v>52.7</v>
      </c>
      <c r="M27" s="32">
        <v>0.9595</v>
      </c>
      <c r="N27" s="20">
        <v>47.5</v>
      </c>
      <c r="O27" s="20">
        <v>52.5</v>
      </c>
      <c r="P27" s="104">
        <v>57.5</v>
      </c>
      <c r="Q27" s="20"/>
      <c r="R27" s="20">
        <f>O27</f>
        <v>52.5</v>
      </c>
      <c r="S27" s="32">
        <f t="shared" si="0"/>
        <v>50.37375</v>
      </c>
      <c r="T27" s="20"/>
      <c r="U27" s="20" t="s">
        <v>761</v>
      </c>
      <c r="V27" s="20">
        <v>0</v>
      </c>
    </row>
    <row r="28" spans="1:22" ht="12.75">
      <c r="A28" s="20">
        <v>0</v>
      </c>
      <c r="B28" s="20" t="s">
        <v>172</v>
      </c>
      <c r="C28" s="20" t="s">
        <v>37</v>
      </c>
      <c r="D28" s="20" t="s">
        <v>30</v>
      </c>
      <c r="E28" s="20">
        <v>56</v>
      </c>
      <c r="F28" s="20" t="s">
        <v>762</v>
      </c>
      <c r="G28" s="20" t="s">
        <v>203</v>
      </c>
      <c r="H28" s="20" t="s">
        <v>23</v>
      </c>
      <c r="I28" s="20" t="s">
        <v>20</v>
      </c>
      <c r="J28" s="46">
        <v>34593</v>
      </c>
      <c r="K28" s="20" t="s">
        <v>19</v>
      </c>
      <c r="L28" s="19">
        <v>53</v>
      </c>
      <c r="M28" s="32">
        <v>0.9538</v>
      </c>
      <c r="N28" s="104">
        <v>67.5</v>
      </c>
      <c r="O28" s="104">
        <v>72.5</v>
      </c>
      <c r="P28" s="104">
        <v>72.5</v>
      </c>
      <c r="Q28" s="20"/>
      <c r="R28" s="20">
        <v>0</v>
      </c>
      <c r="S28" s="32">
        <f t="shared" si="0"/>
        <v>0</v>
      </c>
      <c r="T28" s="20"/>
      <c r="U28" s="20"/>
      <c r="V28" s="20">
        <v>0</v>
      </c>
    </row>
    <row r="29" spans="1:22" ht="12.75">
      <c r="A29" s="20">
        <v>0</v>
      </c>
      <c r="B29" s="20" t="s">
        <v>172</v>
      </c>
      <c r="C29" s="20" t="s">
        <v>37</v>
      </c>
      <c r="D29" s="20" t="s">
        <v>30</v>
      </c>
      <c r="E29" s="20">
        <v>56</v>
      </c>
      <c r="F29" s="20" t="s">
        <v>763</v>
      </c>
      <c r="G29" s="20" t="s">
        <v>147</v>
      </c>
      <c r="H29" s="20" t="s">
        <v>35</v>
      </c>
      <c r="I29" s="20" t="s">
        <v>20</v>
      </c>
      <c r="J29" s="46">
        <v>32083</v>
      </c>
      <c r="K29" s="20" t="s">
        <v>19</v>
      </c>
      <c r="L29" s="19">
        <v>55.5</v>
      </c>
      <c r="M29" s="32">
        <v>0.9208</v>
      </c>
      <c r="N29" s="104">
        <v>60</v>
      </c>
      <c r="O29" s="104">
        <v>60</v>
      </c>
      <c r="P29" s="104">
        <v>65</v>
      </c>
      <c r="Q29" s="20"/>
      <c r="R29" s="20">
        <v>0</v>
      </c>
      <c r="S29" s="32">
        <f t="shared" si="0"/>
        <v>0</v>
      </c>
      <c r="T29" s="20"/>
      <c r="U29" s="20"/>
      <c r="V29" s="20">
        <v>0</v>
      </c>
    </row>
    <row r="30" spans="1:22" ht="12.75">
      <c r="A30" s="20">
        <v>0</v>
      </c>
      <c r="B30" s="20" t="s">
        <v>172</v>
      </c>
      <c r="C30" s="20" t="s">
        <v>37</v>
      </c>
      <c r="D30" s="20" t="s">
        <v>30</v>
      </c>
      <c r="E30" s="20">
        <v>56</v>
      </c>
      <c r="F30" s="20" t="s">
        <v>764</v>
      </c>
      <c r="G30" s="20" t="s">
        <v>744</v>
      </c>
      <c r="H30" s="20" t="s">
        <v>35</v>
      </c>
      <c r="I30" s="20" t="s">
        <v>20</v>
      </c>
      <c r="J30" s="46">
        <v>34586</v>
      </c>
      <c r="K30" s="20" t="s">
        <v>19</v>
      </c>
      <c r="L30" s="19">
        <v>55.5</v>
      </c>
      <c r="M30" s="32">
        <v>0.9208</v>
      </c>
      <c r="N30" s="104">
        <v>85</v>
      </c>
      <c r="O30" s="104">
        <v>85</v>
      </c>
      <c r="P30" s="104">
        <v>85</v>
      </c>
      <c r="Q30" s="20"/>
      <c r="R30" s="20">
        <v>0</v>
      </c>
      <c r="S30" s="32">
        <f t="shared" si="0"/>
        <v>0</v>
      </c>
      <c r="T30" s="20"/>
      <c r="U30" s="20" t="s">
        <v>765</v>
      </c>
      <c r="V30" s="20">
        <v>0</v>
      </c>
    </row>
    <row r="31" spans="1:22" ht="12.75">
      <c r="A31" s="20">
        <v>12</v>
      </c>
      <c r="B31" s="20">
        <v>1</v>
      </c>
      <c r="C31" s="20" t="s">
        <v>37</v>
      </c>
      <c r="D31" s="20" t="s">
        <v>30</v>
      </c>
      <c r="E31" s="20">
        <v>56</v>
      </c>
      <c r="F31" s="20" t="s">
        <v>766</v>
      </c>
      <c r="G31" s="20" t="s">
        <v>145</v>
      </c>
      <c r="H31" s="20" t="s">
        <v>145</v>
      </c>
      <c r="I31" s="20" t="s">
        <v>20</v>
      </c>
      <c r="J31" s="46">
        <v>38242</v>
      </c>
      <c r="K31" s="20" t="s">
        <v>135</v>
      </c>
      <c r="L31" s="19">
        <v>54.9</v>
      </c>
      <c r="M31" s="32">
        <v>1.1393</v>
      </c>
      <c r="N31" s="20">
        <v>47.5</v>
      </c>
      <c r="O31" s="20">
        <v>50</v>
      </c>
      <c r="P31" s="104">
        <v>52.5</v>
      </c>
      <c r="Q31" s="20"/>
      <c r="R31" s="20">
        <f>O31</f>
        <v>50</v>
      </c>
      <c r="S31" s="32">
        <f t="shared" si="0"/>
        <v>56.964999999999996</v>
      </c>
      <c r="T31" s="20"/>
      <c r="U31" s="20" t="s">
        <v>591</v>
      </c>
      <c r="V31" s="20">
        <v>12</v>
      </c>
    </row>
    <row r="32" spans="1:22" ht="12.75">
      <c r="A32" s="20">
        <v>5</v>
      </c>
      <c r="B32" s="20">
        <v>2</v>
      </c>
      <c r="C32" s="20" t="s">
        <v>37</v>
      </c>
      <c r="D32" s="20" t="s">
        <v>30</v>
      </c>
      <c r="E32" s="20">
        <v>56</v>
      </c>
      <c r="F32" s="20" t="s">
        <v>767</v>
      </c>
      <c r="G32" s="20" t="s">
        <v>203</v>
      </c>
      <c r="H32" s="20" t="s">
        <v>23</v>
      </c>
      <c r="I32" s="20" t="s">
        <v>20</v>
      </c>
      <c r="J32" s="46">
        <v>38141</v>
      </c>
      <c r="K32" s="20" t="s">
        <v>135</v>
      </c>
      <c r="L32" s="19">
        <v>55</v>
      </c>
      <c r="M32" s="32">
        <v>1.1393</v>
      </c>
      <c r="N32" s="104">
        <v>45</v>
      </c>
      <c r="O32" s="20">
        <v>45</v>
      </c>
      <c r="P32" s="104">
        <v>47.5</v>
      </c>
      <c r="Q32" s="20"/>
      <c r="R32" s="20">
        <f>O32</f>
        <v>45</v>
      </c>
      <c r="S32" s="32">
        <f t="shared" si="0"/>
        <v>51.268499999999996</v>
      </c>
      <c r="T32" s="20"/>
      <c r="U32" s="20" t="s">
        <v>768</v>
      </c>
      <c r="V32" s="20">
        <v>5</v>
      </c>
    </row>
    <row r="33" spans="1:22" ht="12.75">
      <c r="A33" s="20">
        <v>3</v>
      </c>
      <c r="B33" s="20">
        <v>3</v>
      </c>
      <c r="C33" s="20" t="s">
        <v>37</v>
      </c>
      <c r="D33" s="20" t="s">
        <v>30</v>
      </c>
      <c r="E33" s="20">
        <v>56</v>
      </c>
      <c r="F33" s="20" t="s">
        <v>769</v>
      </c>
      <c r="G33" s="20" t="s">
        <v>674</v>
      </c>
      <c r="H33" s="20" t="s">
        <v>35</v>
      </c>
      <c r="I33" s="20" t="s">
        <v>20</v>
      </c>
      <c r="J33" s="46">
        <v>39211</v>
      </c>
      <c r="K33" s="20" t="s">
        <v>135</v>
      </c>
      <c r="L33" s="19">
        <v>55.5</v>
      </c>
      <c r="M33" s="32">
        <v>1.1326</v>
      </c>
      <c r="N33" s="20">
        <v>32.5</v>
      </c>
      <c r="O33" s="20">
        <v>35</v>
      </c>
      <c r="P33" s="20">
        <v>37.5</v>
      </c>
      <c r="Q33" s="20"/>
      <c r="R33" s="20">
        <f>P33</f>
        <v>37.5</v>
      </c>
      <c r="S33" s="32">
        <f t="shared" si="0"/>
        <v>42.472500000000004</v>
      </c>
      <c r="T33" s="20"/>
      <c r="U33" s="20" t="s">
        <v>770</v>
      </c>
      <c r="V33" s="20">
        <v>3</v>
      </c>
    </row>
    <row r="34" spans="1:22" ht="12.75">
      <c r="A34" s="20">
        <v>12</v>
      </c>
      <c r="B34" s="20">
        <v>1</v>
      </c>
      <c r="C34" s="20" t="s">
        <v>37</v>
      </c>
      <c r="D34" s="20" t="s">
        <v>30</v>
      </c>
      <c r="E34" s="20">
        <v>60</v>
      </c>
      <c r="F34" s="20" t="s">
        <v>771</v>
      </c>
      <c r="G34" s="20" t="s">
        <v>179</v>
      </c>
      <c r="H34" s="20" t="s">
        <v>179</v>
      </c>
      <c r="I34" s="20" t="s">
        <v>20</v>
      </c>
      <c r="J34" s="46">
        <v>35195</v>
      </c>
      <c r="K34" s="20" t="s">
        <v>118</v>
      </c>
      <c r="L34" s="19">
        <v>57.9</v>
      </c>
      <c r="M34" s="32">
        <v>0.894</v>
      </c>
      <c r="N34" s="70">
        <v>50</v>
      </c>
      <c r="O34" s="20">
        <v>50</v>
      </c>
      <c r="P34" s="70">
        <v>55</v>
      </c>
      <c r="Q34" s="20"/>
      <c r="R34" s="20">
        <f>O34</f>
        <v>50</v>
      </c>
      <c r="S34" s="32">
        <f t="shared" si="0"/>
        <v>44.7</v>
      </c>
      <c r="T34" s="20"/>
      <c r="U34" s="20" t="s">
        <v>40</v>
      </c>
      <c r="V34" s="20">
        <v>12</v>
      </c>
    </row>
    <row r="35" spans="1:22" ht="12.75">
      <c r="A35" s="20">
        <v>0</v>
      </c>
      <c r="B35" s="20" t="s">
        <v>172</v>
      </c>
      <c r="C35" s="20" t="s">
        <v>37</v>
      </c>
      <c r="D35" s="20" t="s">
        <v>30</v>
      </c>
      <c r="E35" s="20">
        <v>60</v>
      </c>
      <c r="F35" s="20" t="s">
        <v>743</v>
      </c>
      <c r="G35" s="20" t="s">
        <v>772</v>
      </c>
      <c r="H35" s="20" t="s">
        <v>35</v>
      </c>
      <c r="I35" s="20" t="s">
        <v>20</v>
      </c>
      <c r="J35" s="46">
        <v>34645</v>
      </c>
      <c r="K35" s="20" t="s">
        <v>118</v>
      </c>
      <c r="L35" s="20">
        <v>53.7</v>
      </c>
      <c r="M35" s="32">
        <v>0.9462</v>
      </c>
      <c r="N35" s="70">
        <v>50</v>
      </c>
      <c r="O35" s="70">
        <v>0</v>
      </c>
      <c r="P35" s="70">
        <v>0</v>
      </c>
      <c r="Q35" s="20"/>
      <c r="R35" s="20">
        <v>0</v>
      </c>
      <c r="S35" s="32">
        <f t="shared" si="0"/>
        <v>0</v>
      </c>
      <c r="T35" s="32"/>
      <c r="U35" s="20"/>
      <c r="V35" s="20">
        <v>0</v>
      </c>
    </row>
    <row r="36" spans="1:22" ht="12.75">
      <c r="A36" s="20">
        <v>12</v>
      </c>
      <c r="B36" s="20">
        <v>1</v>
      </c>
      <c r="C36" s="20" t="s">
        <v>37</v>
      </c>
      <c r="D36" s="20" t="s">
        <v>30</v>
      </c>
      <c r="E36" s="20">
        <v>60</v>
      </c>
      <c r="F36" s="20" t="s">
        <v>773</v>
      </c>
      <c r="G36" s="20" t="s">
        <v>552</v>
      </c>
      <c r="H36" s="20" t="s">
        <v>552</v>
      </c>
      <c r="I36" s="20" t="s">
        <v>20</v>
      </c>
      <c r="J36" s="46">
        <v>28992</v>
      </c>
      <c r="K36" s="20" t="s">
        <v>19</v>
      </c>
      <c r="L36" s="19">
        <v>59.8</v>
      </c>
      <c r="M36" s="32">
        <v>0.8783</v>
      </c>
      <c r="N36" s="20">
        <v>72.5</v>
      </c>
      <c r="O36" s="20">
        <v>75</v>
      </c>
      <c r="P36" s="70">
        <v>77.5</v>
      </c>
      <c r="Q36" s="20"/>
      <c r="R36" s="20">
        <f>O36</f>
        <v>75</v>
      </c>
      <c r="S36" s="32">
        <f t="shared" si="0"/>
        <v>65.8725</v>
      </c>
      <c r="T36" s="20"/>
      <c r="U36" s="20"/>
      <c r="V36" s="20">
        <v>12</v>
      </c>
    </row>
    <row r="37" spans="1:22" ht="12.75">
      <c r="A37" s="20">
        <v>5</v>
      </c>
      <c r="B37" s="20">
        <v>2</v>
      </c>
      <c r="C37" s="20" t="s">
        <v>37</v>
      </c>
      <c r="D37" s="20" t="s">
        <v>30</v>
      </c>
      <c r="E37" s="20">
        <v>60</v>
      </c>
      <c r="F37" s="20" t="s">
        <v>774</v>
      </c>
      <c r="G37" s="20" t="s">
        <v>775</v>
      </c>
      <c r="H37" s="20" t="s">
        <v>23</v>
      </c>
      <c r="I37" s="20" t="s">
        <v>20</v>
      </c>
      <c r="J37" s="46">
        <v>32204</v>
      </c>
      <c r="K37" s="20" t="s">
        <v>19</v>
      </c>
      <c r="L37" s="19">
        <v>58.2</v>
      </c>
      <c r="M37" s="32">
        <v>0.8851</v>
      </c>
      <c r="N37" s="20">
        <v>65</v>
      </c>
      <c r="O37" s="20">
        <v>65</v>
      </c>
      <c r="P37" s="20">
        <v>67.5</v>
      </c>
      <c r="Q37" s="20"/>
      <c r="R37" s="20">
        <f>P37</f>
        <v>67.5</v>
      </c>
      <c r="S37" s="32">
        <f t="shared" si="0"/>
        <v>59.74425</v>
      </c>
      <c r="T37" s="20"/>
      <c r="U37" s="20" t="s">
        <v>776</v>
      </c>
      <c r="V37" s="20">
        <v>5</v>
      </c>
    </row>
    <row r="38" spans="1:22" ht="12.75">
      <c r="A38" s="45">
        <v>12</v>
      </c>
      <c r="B38" s="45">
        <v>1</v>
      </c>
      <c r="C38" s="45" t="s">
        <v>37</v>
      </c>
      <c r="D38" s="45" t="s">
        <v>30</v>
      </c>
      <c r="E38" s="45">
        <v>60</v>
      </c>
      <c r="F38" s="45" t="s">
        <v>777</v>
      </c>
      <c r="G38" s="45" t="s">
        <v>597</v>
      </c>
      <c r="H38" s="45" t="s">
        <v>597</v>
      </c>
      <c r="I38" s="45" t="s">
        <v>20</v>
      </c>
      <c r="J38" s="97">
        <v>37799</v>
      </c>
      <c r="K38" s="45" t="s">
        <v>135</v>
      </c>
      <c r="L38" s="96">
        <v>60</v>
      </c>
      <c r="M38" s="101">
        <v>1.0181</v>
      </c>
      <c r="N38" s="45">
        <v>60</v>
      </c>
      <c r="O38" s="70">
        <v>70</v>
      </c>
      <c r="P38" s="70">
        <v>70</v>
      </c>
      <c r="Q38" s="45"/>
      <c r="R38" s="45">
        <f>N38</f>
        <v>60</v>
      </c>
      <c r="S38" s="32">
        <f t="shared" si="0"/>
        <v>61.086</v>
      </c>
      <c r="T38" s="45"/>
      <c r="U38" s="45"/>
      <c r="V38" s="45">
        <v>12</v>
      </c>
    </row>
    <row r="39" spans="1:22" ht="12.75">
      <c r="A39" s="20">
        <v>12</v>
      </c>
      <c r="B39" s="20">
        <v>1</v>
      </c>
      <c r="C39" s="20" t="s">
        <v>37</v>
      </c>
      <c r="D39" s="20" t="s">
        <v>30</v>
      </c>
      <c r="E39" s="20">
        <v>60</v>
      </c>
      <c r="F39" s="20" t="s">
        <v>778</v>
      </c>
      <c r="G39" s="20" t="s">
        <v>260</v>
      </c>
      <c r="H39" s="20" t="s">
        <v>260</v>
      </c>
      <c r="I39" s="20" t="s">
        <v>20</v>
      </c>
      <c r="J39" s="46">
        <v>37076</v>
      </c>
      <c r="K39" s="20" t="s">
        <v>165</v>
      </c>
      <c r="L39" s="19">
        <v>59.1</v>
      </c>
      <c r="M39" s="32">
        <v>0.9437</v>
      </c>
      <c r="N39" s="20">
        <v>30</v>
      </c>
      <c r="O39" s="20">
        <v>40</v>
      </c>
      <c r="P39" s="70">
        <v>50</v>
      </c>
      <c r="Q39" s="20"/>
      <c r="R39" s="20">
        <f>O39</f>
        <v>40</v>
      </c>
      <c r="S39" s="32">
        <f t="shared" si="0"/>
        <v>37.748</v>
      </c>
      <c r="T39" s="20"/>
      <c r="U39" s="20" t="s">
        <v>344</v>
      </c>
      <c r="V39" s="20">
        <v>12</v>
      </c>
    </row>
    <row r="40" spans="1:22" ht="12.75">
      <c r="A40" s="45">
        <v>12</v>
      </c>
      <c r="B40" s="45">
        <v>1</v>
      </c>
      <c r="C40" s="45" t="s">
        <v>37</v>
      </c>
      <c r="D40" s="45" t="s">
        <v>30</v>
      </c>
      <c r="E40" s="45">
        <v>67.5</v>
      </c>
      <c r="F40" s="20" t="s">
        <v>779</v>
      </c>
      <c r="G40" s="45" t="s">
        <v>780</v>
      </c>
      <c r="H40" s="45" t="s">
        <v>23</v>
      </c>
      <c r="I40" s="45" t="s">
        <v>20</v>
      </c>
      <c r="J40" s="97">
        <v>25878</v>
      </c>
      <c r="K40" s="45" t="s">
        <v>52</v>
      </c>
      <c r="L40" s="96">
        <v>65.9</v>
      </c>
      <c r="M40" s="101">
        <v>0.8691</v>
      </c>
      <c r="N40" s="45">
        <v>57.5</v>
      </c>
      <c r="O40" s="45">
        <v>62.5</v>
      </c>
      <c r="P40" s="70">
        <v>65</v>
      </c>
      <c r="Q40" s="45"/>
      <c r="R40" s="45">
        <v>62.5</v>
      </c>
      <c r="S40" s="32">
        <f t="shared" si="0"/>
        <v>54.31875</v>
      </c>
      <c r="T40" s="45"/>
      <c r="U40" s="45" t="s">
        <v>781</v>
      </c>
      <c r="V40" s="45">
        <v>12</v>
      </c>
    </row>
    <row r="41" spans="1:22" ht="12.75">
      <c r="A41" s="20"/>
      <c r="B41" s="20"/>
      <c r="C41" s="20" t="s">
        <v>37</v>
      </c>
      <c r="D41" s="20" t="s">
        <v>30</v>
      </c>
      <c r="E41" s="20">
        <v>67.5</v>
      </c>
      <c r="F41" s="105" t="s">
        <v>545</v>
      </c>
      <c r="G41" s="20" t="s">
        <v>782</v>
      </c>
      <c r="H41" s="20" t="s">
        <v>49</v>
      </c>
      <c r="I41" s="20" t="s">
        <v>20</v>
      </c>
      <c r="J41" s="46">
        <v>25210</v>
      </c>
      <c r="K41" s="20" t="s">
        <v>52</v>
      </c>
      <c r="L41" s="19">
        <v>61.9</v>
      </c>
      <c r="M41" s="32">
        <v>0.9268</v>
      </c>
      <c r="N41" s="105">
        <v>75</v>
      </c>
      <c r="O41" s="105"/>
      <c r="P41" s="105"/>
      <c r="Q41" s="105"/>
      <c r="R41" s="105"/>
      <c r="S41" s="32">
        <f t="shared" si="0"/>
        <v>0</v>
      </c>
      <c r="T41" s="20"/>
      <c r="U41" s="20" t="s">
        <v>84</v>
      </c>
      <c r="V41" s="20"/>
    </row>
    <row r="42" spans="1:22" ht="12.75">
      <c r="A42" s="20">
        <v>12</v>
      </c>
      <c r="B42" s="20">
        <v>1</v>
      </c>
      <c r="C42" s="20" t="s">
        <v>37</v>
      </c>
      <c r="D42" s="20" t="s">
        <v>30</v>
      </c>
      <c r="E42" s="20">
        <v>67.5</v>
      </c>
      <c r="F42" s="20" t="s">
        <v>783</v>
      </c>
      <c r="G42" s="20" t="s">
        <v>784</v>
      </c>
      <c r="H42" s="20" t="s">
        <v>35</v>
      </c>
      <c r="I42" s="20" t="s">
        <v>20</v>
      </c>
      <c r="J42" s="46">
        <v>33518</v>
      </c>
      <c r="K42" s="20" t="s">
        <v>19</v>
      </c>
      <c r="L42" s="19">
        <v>67</v>
      </c>
      <c r="M42" s="32">
        <v>0.7827</v>
      </c>
      <c r="N42" s="20">
        <v>62.5</v>
      </c>
      <c r="O42" s="20">
        <v>65</v>
      </c>
      <c r="P42" s="20">
        <v>67.5</v>
      </c>
      <c r="Q42" s="20"/>
      <c r="R42" s="20">
        <v>67.5</v>
      </c>
      <c r="S42" s="32">
        <f>R42*M42</f>
        <v>52.832249999999995</v>
      </c>
      <c r="T42" s="20"/>
      <c r="U42" s="20" t="s">
        <v>785</v>
      </c>
      <c r="V42" s="20">
        <v>12</v>
      </c>
    </row>
    <row r="43" spans="1:22" ht="12.75">
      <c r="A43" s="45">
        <v>5</v>
      </c>
      <c r="B43" s="45">
        <v>2</v>
      </c>
      <c r="C43" s="45" t="s">
        <v>37</v>
      </c>
      <c r="D43" s="45" t="s">
        <v>30</v>
      </c>
      <c r="E43" s="45">
        <v>67.5</v>
      </c>
      <c r="F43" s="20" t="s">
        <v>779</v>
      </c>
      <c r="G43" s="45" t="s">
        <v>780</v>
      </c>
      <c r="H43" s="45" t="s">
        <v>23</v>
      </c>
      <c r="I43" s="45" t="s">
        <v>20</v>
      </c>
      <c r="J43" s="97">
        <v>25878</v>
      </c>
      <c r="K43" s="45" t="s">
        <v>19</v>
      </c>
      <c r="L43" s="96">
        <v>65.9</v>
      </c>
      <c r="M43" s="101">
        <v>0.8691</v>
      </c>
      <c r="N43" s="45">
        <v>57.5</v>
      </c>
      <c r="O43" s="45">
        <v>62.5</v>
      </c>
      <c r="P43" s="70">
        <v>65</v>
      </c>
      <c r="Q43" s="45"/>
      <c r="R43" s="45">
        <v>62.5</v>
      </c>
      <c r="S43" s="32">
        <f>R43*M43</f>
        <v>54.31875</v>
      </c>
      <c r="T43" s="45"/>
      <c r="U43" s="45" t="s">
        <v>781</v>
      </c>
      <c r="V43" s="45">
        <v>5</v>
      </c>
    </row>
    <row r="44" spans="1:22" ht="12.75">
      <c r="A44" s="20">
        <v>3</v>
      </c>
      <c r="B44" s="20">
        <v>3</v>
      </c>
      <c r="C44" s="20" t="s">
        <v>37</v>
      </c>
      <c r="D44" s="20" t="s">
        <v>30</v>
      </c>
      <c r="E44" s="20">
        <v>67.5</v>
      </c>
      <c r="F44" s="20" t="s">
        <v>786</v>
      </c>
      <c r="G44" s="20" t="s">
        <v>62</v>
      </c>
      <c r="H44" s="20" t="s">
        <v>62</v>
      </c>
      <c r="I44" s="20" t="s">
        <v>20</v>
      </c>
      <c r="J44" s="46">
        <v>29838</v>
      </c>
      <c r="K44" s="20" t="s">
        <v>19</v>
      </c>
      <c r="L44" s="19">
        <v>65.7</v>
      </c>
      <c r="M44" s="32">
        <v>0.7769</v>
      </c>
      <c r="N44" s="20">
        <v>55</v>
      </c>
      <c r="O44" s="20">
        <v>60</v>
      </c>
      <c r="P44" s="70">
        <v>62.5</v>
      </c>
      <c r="Q44" s="20"/>
      <c r="R44" s="20">
        <v>60</v>
      </c>
      <c r="S44" s="32">
        <f>R44*M44</f>
        <v>46.614000000000004</v>
      </c>
      <c r="T44" s="20"/>
      <c r="U44" s="20" t="s">
        <v>787</v>
      </c>
      <c r="V44" s="20">
        <v>3</v>
      </c>
    </row>
    <row r="45" spans="1:22" ht="12.75">
      <c r="A45" s="20">
        <v>2</v>
      </c>
      <c r="B45" s="20">
        <v>4</v>
      </c>
      <c r="C45" s="20" t="s">
        <v>37</v>
      </c>
      <c r="D45" s="20" t="s">
        <v>30</v>
      </c>
      <c r="E45" s="20">
        <v>67.5</v>
      </c>
      <c r="F45" s="20" t="s">
        <v>788</v>
      </c>
      <c r="G45" s="20" t="s">
        <v>789</v>
      </c>
      <c r="H45" s="20" t="s">
        <v>35</v>
      </c>
      <c r="I45" s="20" t="s">
        <v>20</v>
      </c>
      <c r="J45" s="46">
        <v>32788</v>
      </c>
      <c r="K45" s="20" t="s">
        <v>19</v>
      </c>
      <c r="L45" s="19">
        <v>66.7</v>
      </c>
      <c r="M45" s="32">
        <v>0.7867</v>
      </c>
      <c r="N45" s="20">
        <v>52.5</v>
      </c>
      <c r="O45" s="20">
        <v>57.5</v>
      </c>
      <c r="P45" s="20">
        <v>60</v>
      </c>
      <c r="Q45" s="20"/>
      <c r="R45" s="20">
        <v>60</v>
      </c>
      <c r="S45" s="32">
        <f>R45*M45</f>
        <v>47.202</v>
      </c>
      <c r="T45" s="20"/>
      <c r="U45" s="20" t="s">
        <v>751</v>
      </c>
      <c r="V45" s="20">
        <v>2</v>
      </c>
    </row>
    <row r="46" spans="1:22" ht="12.75">
      <c r="A46" s="20"/>
      <c r="B46" s="20"/>
      <c r="C46" s="20" t="s">
        <v>37</v>
      </c>
      <c r="D46" s="20" t="s">
        <v>30</v>
      </c>
      <c r="E46" s="20">
        <v>67.5</v>
      </c>
      <c r="F46" s="105" t="s">
        <v>545</v>
      </c>
      <c r="G46" s="20" t="s">
        <v>49</v>
      </c>
      <c r="H46" s="20" t="s">
        <v>49</v>
      </c>
      <c r="I46" s="20" t="s">
        <v>20</v>
      </c>
      <c r="J46" s="46">
        <v>25210</v>
      </c>
      <c r="K46" s="20" t="s">
        <v>19</v>
      </c>
      <c r="L46" s="19">
        <v>61.9</v>
      </c>
      <c r="M46" s="32">
        <v>0.9268</v>
      </c>
      <c r="N46" s="105">
        <v>75</v>
      </c>
      <c r="O46" s="105"/>
      <c r="P46" s="105"/>
      <c r="Q46" s="105"/>
      <c r="R46" s="105"/>
      <c r="S46" s="32">
        <f t="shared" si="0"/>
        <v>0</v>
      </c>
      <c r="T46" s="20"/>
      <c r="U46" s="20" t="s">
        <v>84</v>
      </c>
      <c r="V46" s="20"/>
    </row>
    <row r="47" spans="1:22" ht="12.75">
      <c r="A47" s="45">
        <v>0</v>
      </c>
      <c r="B47" s="45" t="s">
        <v>172</v>
      </c>
      <c r="C47" s="45" t="s">
        <v>37</v>
      </c>
      <c r="D47" s="45" t="s">
        <v>30</v>
      </c>
      <c r="E47" s="45">
        <v>75</v>
      </c>
      <c r="F47" s="20" t="s">
        <v>790</v>
      </c>
      <c r="G47" s="45" t="s">
        <v>791</v>
      </c>
      <c r="H47" s="45" t="s">
        <v>791</v>
      </c>
      <c r="I47" s="45" t="s">
        <v>20</v>
      </c>
      <c r="J47" s="97">
        <v>27318</v>
      </c>
      <c r="K47" s="45" t="s">
        <v>151</v>
      </c>
      <c r="L47" s="96">
        <v>67.75</v>
      </c>
      <c r="M47" s="101">
        <v>0.7909</v>
      </c>
      <c r="N47" s="70">
        <v>70</v>
      </c>
      <c r="O47" s="70">
        <v>0</v>
      </c>
      <c r="P47" s="70">
        <v>0</v>
      </c>
      <c r="Q47" s="45"/>
      <c r="R47" s="45">
        <v>0</v>
      </c>
      <c r="S47" s="32">
        <f t="shared" si="0"/>
        <v>0</v>
      </c>
      <c r="T47" s="45"/>
      <c r="U47" s="45" t="s">
        <v>792</v>
      </c>
      <c r="V47" s="45">
        <v>0</v>
      </c>
    </row>
    <row r="48" spans="1:22" ht="12.75">
      <c r="A48" s="20">
        <v>12</v>
      </c>
      <c r="B48" s="20">
        <v>1</v>
      </c>
      <c r="C48" s="20" t="s">
        <v>37</v>
      </c>
      <c r="D48" s="20" t="s">
        <v>30</v>
      </c>
      <c r="E48" s="20">
        <v>75</v>
      </c>
      <c r="F48" s="20" t="s">
        <v>793</v>
      </c>
      <c r="G48" s="20" t="s">
        <v>386</v>
      </c>
      <c r="H48" s="20" t="s">
        <v>386</v>
      </c>
      <c r="I48" s="20" t="s">
        <v>20</v>
      </c>
      <c r="J48" s="97">
        <v>25824</v>
      </c>
      <c r="K48" s="45" t="s">
        <v>52</v>
      </c>
      <c r="L48" s="96">
        <v>72</v>
      </c>
      <c r="M48" s="32">
        <v>0.767</v>
      </c>
      <c r="N48" s="20">
        <v>55</v>
      </c>
      <c r="O48" s="20">
        <v>57.5</v>
      </c>
      <c r="P48" s="20">
        <v>60</v>
      </c>
      <c r="Q48" s="20"/>
      <c r="R48" s="20">
        <v>60</v>
      </c>
      <c r="S48" s="32">
        <f t="shared" si="0"/>
        <v>46.02</v>
      </c>
      <c r="T48" s="20"/>
      <c r="U48" s="20" t="s">
        <v>794</v>
      </c>
      <c r="V48" s="20">
        <v>12</v>
      </c>
    </row>
    <row r="49" spans="1:22" ht="12.75">
      <c r="A49" s="20">
        <v>12</v>
      </c>
      <c r="B49" s="20">
        <v>1</v>
      </c>
      <c r="C49" s="20" t="s">
        <v>37</v>
      </c>
      <c r="D49" s="20" t="s">
        <v>30</v>
      </c>
      <c r="E49" s="20">
        <v>75</v>
      </c>
      <c r="F49" s="20" t="s">
        <v>795</v>
      </c>
      <c r="G49" s="20" t="s">
        <v>72</v>
      </c>
      <c r="H49" s="20" t="s">
        <v>35</v>
      </c>
      <c r="I49" s="20" t="s">
        <v>20</v>
      </c>
      <c r="J49" s="46">
        <v>24112</v>
      </c>
      <c r="K49" s="20" t="s">
        <v>123</v>
      </c>
      <c r="L49" s="19">
        <v>70.2</v>
      </c>
      <c r="M49" s="32">
        <v>0.9373</v>
      </c>
      <c r="N49" s="20">
        <v>50</v>
      </c>
      <c r="O49" s="20">
        <v>55</v>
      </c>
      <c r="P49" s="70">
        <v>57.5</v>
      </c>
      <c r="Q49" s="20"/>
      <c r="R49" s="20">
        <v>55</v>
      </c>
      <c r="S49" s="32">
        <f t="shared" si="0"/>
        <v>51.551500000000004</v>
      </c>
      <c r="T49" s="20"/>
      <c r="U49" s="20" t="s">
        <v>796</v>
      </c>
      <c r="V49" s="20">
        <v>12</v>
      </c>
    </row>
    <row r="50" spans="1:22" ht="12.75">
      <c r="A50" s="20">
        <v>12</v>
      </c>
      <c r="B50" s="20">
        <v>1</v>
      </c>
      <c r="C50" s="20" t="s">
        <v>37</v>
      </c>
      <c r="D50" s="20" t="s">
        <v>30</v>
      </c>
      <c r="E50" s="20">
        <v>75</v>
      </c>
      <c r="F50" s="20" t="s">
        <v>797</v>
      </c>
      <c r="G50" s="20" t="s">
        <v>196</v>
      </c>
      <c r="H50" s="20" t="s">
        <v>196</v>
      </c>
      <c r="I50" s="20" t="s">
        <v>20</v>
      </c>
      <c r="J50" s="97">
        <v>23072</v>
      </c>
      <c r="K50" s="45" t="s">
        <v>158</v>
      </c>
      <c r="L50" s="96">
        <v>75</v>
      </c>
      <c r="M50" s="32">
        <v>0.9977</v>
      </c>
      <c r="N50" s="20">
        <v>57.5</v>
      </c>
      <c r="O50" s="70">
        <v>60</v>
      </c>
      <c r="P50" s="20">
        <v>62.5</v>
      </c>
      <c r="Q50" s="20"/>
      <c r="R50" s="20">
        <v>62.5</v>
      </c>
      <c r="S50" s="32">
        <f t="shared" si="0"/>
        <v>62.35625</v>
      </c>
      <c r="T50" s="20" t="s">
        <v>372</v>
      </c>
      <c r="U50" s="20" t="s">
        <v>732</v>
      </c>
      <c r="V50" s="20">
        <v>21</v>
      </c>
    </row>
    <row r="51" spans="1:22" ht="12.75">
      <c r="A51" s="20">
        <v>12</v>
      </c>
      <c r="B51" s="20">
        <v>1</v>
      </c>
      <c r="C51" s="20" t="s">
        <v>37</v>
      </c>
      <c r="D51" s="20" t="s">
        <v>30</v>
      </c>
      <c r="E51" s="20">
        <v>75</v>
      </c>
      <c r="F51" s="20" t="s">
        <v>798</v>
      </c>
      <c r="G51" s="20" t="s">
        <v>179</v>
      </c>
      <c r="H51" s="20" t="s">
        <v>179</v>
      </c>
      <c r="I51" s="20" t="s">
        <v>20</v>
      </c>
      <c r="J51" s="46">
        <v>29861</v>
      </c>
      <c r="K51" s="20" t="s">
        <v>19</v>
      </c>
      <c r="L51" s="19">
        <v>74.2</v>
      </c>
      <c r="M51" s="32">
        <v>0.7258</v>
      </c>
      <c r="N51" s="20">
        <v>50</v>
      </c>
      <c r="O51" s="20">
        <v>57.5</v>
      </c>
      <c r="P51" s="70">
        <v>62.5</v>
      </c>
      <c r="Q51" s="20"/>
      <c r="R51" s="20">
        <v>57.5</v>
      </c>
      <c r="S51" s="32">
        <f t="shared" si="0"/>
        <v>41.7335</v>
      </c>
      <c r="T51" s="20"/>
      <c r="U51" s="20" t="s">
        <v>40</v>
      </c>
      <c r="V51" s="20">
        <v>12</v>
      </c>
    </row>
    <row r="52" spans="1:22" ht="12.75">
      <c r="A52" s="20">
        <v>0</v>
      </c>
      <c r="B52" s="20" t="s">
        <v>172</v>
      </c>
      <c r="C52" s="20" t="s">
        <v>37</v>
      </c>
      <c r="D52" s="20" t="s">
        <v>30</v>
      </c>
      <c r="E52" s="20">
        <v>75</v>
      </c>
      <c r="F52" s="20" t="s">
        <v>799</v>
      </c>
      <c r="G52" s="20" t="s">
        <v>185</v>
      </c>
      <c r="H52" s="20" t="s">
        <v>23</v>
      </c>
      <c r="I52" s="20" t="s">
        <v>20</v>
      </c>
      <c r="J52" s="46">
        <v>37423</v>
      </c>
      <c r="K52" s="20" t="s">
        <v>165</v>
      </c>
      <c r="L52" s="19">
        <v>73.8</v>
      </c>
      <c r="M52" s="32">
        <v>0.8241</v>
      </c>
      <c r="N52" s="70">
        <v>60</v>
      </c>
      <c r="O52" s="70">
        <v>60</v>
      </c>
      <c r="P52" s="70">
        <v>60</v>
      </c>
      <c r="Q52" s="20"/>
      <c r="R52" s="20">
        <v>0</v>
      </c>
      <c r="S52" s="32">
        <f t="shared" si="0"/>
        <v>0</v>
      </c>
      <c r="T52" s="20"/>
      <c r="U52" s="20" t="s">
        <v>800</v>
      </c>
      <c r="V52" s="20">
        <v>0</v>
      </c>
    </row>
    <row r="53" spans="1:22" ht="12.75">
      <c r="A53" s="20">
        <v>12</v>
      </c>
      <c r="B53" s="20">
        <v>1</v>
      </c>
      <c r="C53" s="20" t="s">
        <v>37</v>
      </c>
      <c r="D53" s="20" t="s">
        <v>30</v>
      </c>
      <c r="E53" s="20">
        <v>82.5</v>
      </c>
      <c r="F53" s="20" t="s">
        <v>801</v>
      </c>
      <c r="G53" s="20" t="s">
        <v>196</v>
      </c>
      <c r="H53" s="20" t="s">
        <v>196</v>
      </c>
      <c r="I53" s="20" t="s">
        <v>20</v>
      </c>
      <c r="J53" s="46">
        <v>31474</v>
      </c>
      <c r="K53" s="20" t="s">
        <v>19</v>
      </c>
      <c r="L53" s="19">
        <v>81</v>
      </c>
      <c r="M53" s="32">
        <v>0.681</v>
      </c>
      <c r="N53" s="20">
        <v>110</v>
      </c>
      <c r="O53" s="70">
        <v>117.5</v>
      </c>
      <c r="P53" s="70">
        <v>117.5</v>
      </c>
      <c r="Q53" s="20"/>
      <c r="R53" s="20">
        <v>110</v>
      </c>
      <c r="S53" s="32">
        <f t="shared" si="0"/>
        <v>74.91000000000001</v>
      </c>
      <c r="T53" s="20"/>
      <c r="U53" s="20" t="s">
        <v>802</v>
      </c>
      <c r="V53" s="20">
        <v>12</v>
      </c>
    </row>
    <row r="54" spans="1:22" ht="12.75">
      <c r="A54" s="20">
        <v>12</v>
      </c>
      <c r="B54" s="20">
        <v>1</v>
      </c>
      <c r="C54" s="20" t="s">
        <v>37</v>
      </c>
      <c r="D54" s="20" t="s">
        <v>30</v>
      </c>
      <c r="E54" s="20">
        <v>90</v>
      </c>
      <c r="F54" s="20" t="s">
        <v>803</v>
      </c>
      <c r="G54" s="20" t="s">
        <v>364</v>
      </c>
      <c r="H54" s="20" t="s">
        <v>364</v>
      </c>
      <c r="I54" s="20" t="s">
        <v>20</v>
      </c>
      <c r="J54" s="46">
        <v>34140</v>
      </c>
      <c r="K54" s="20" t="s">
        <v>19</v>
      </c>
      <c r="L54" s="19">
        <v>86</v>
      </c>
      <c r="M54" s="32">
        <v>0.6521</v>
      </c>
      <c r="N54" s="20">
        <v>115</v>
      </c>
      <c r="O54" s="20">
        <v>120</v>
      </c>
      <c r="P54" s="70">
        <v>127.5</v>
      </c>
      <c r="Q54" s="20"/>
      <c r="R54" s="20">
        <v>120</v>
      </c>
      <c r="S54" s="32">
        <f t="shared" si="0"/>
        <v>78.252</v>
      </c>
      <c r="T54" s="20" t="s">
        <v>375</v>
      </c>
      <c r="U54" s="20" t="s">
        <v>804</v>
      </c>
      <c r="V54" s="20">
        <v>21</v>
      </c>
    </row>
    <row r="55" spans="1:22" ht="12.75">
      <c r="A55" s="20">
        <v>12</v>
      </c>
      <c r="B55" s="20">
        <v>1</v>
      </c>
      <c r="C55" s="20" t="s">
        <v>37</v>
      </c>
      <c r="D55" s="20" t="s">
        <v>30</v>
      </c>
      <c r="E55" s="20" t="s">
        <v>500</v>
      </c>
      <c r="F55" s="20" t="s">
        <v>805</v>
      </c>
      <c r="G55" s="20" t="s">
        <v>583</v>
      </c>
      <c r="H55" s="20" t="s">
        <v>23</v>
      </c>
      <c r="I55" s="20" t="s">
        <v>20</v>
      </c>
      <c r="J55" s="46">
        <v>34066</v>
      </c>
      <c r="K55" s="20" t="s">
        <v>19</v>
      </c>
      <c r="L55" s="19">
        <v>102.8</v>
      </c>
      <c r="M55" s="32">
        <v>0.5896</v>
      </c>
      <c r="N55" s="20">
        <v>85</v>
      </c>
      <c r="O55" s="20">
        <v>87.5</v>
      </c>
      <c r="P55" s="70">
        <v>90</v>
      </c>
      <c r="Q55" s="20"/>
      <c r="R55" s="20">
        <v>87.5</v>
      </c>
      <c r="S55" s="32">
        <f t="shared" si="0"/>
        <v>51.59</v>
      </c>
      <c r="T55" s="20"/>
      <c r="U55" s="20" t="s">
        <v>584</v>
      </c>
      <c r="V55" s="20">
        <v>12</v>
      </c>
    </row>
    <row r="56" spans="1:22" ht="12.75">
      <c r="A56" s="20"/>
      <c r="B56" s="20"/>
      <c r="C56" s="20"/>
      <c r="D56" s="20"/>
      <c r="E56" s="20"/>
      <c r="F56" s="31" t="s">
        <v>130</v>
      </c>
      <c r="G56" s="20"/>
      <c r="H56" s="20"/>
      <c r="I56" s="20"/>
      <c r="J56" s="46"/>
      <c r="K56" s="20"/>
      <c r="L56" s="19"/>
      <c r="M56" s="32"/>
      <c r="N56" s="20"/>
      <c r="O56" s="20"/>
      <c r="P56" s="20"/>
      <c r="Q56" s="20"/>
      <c r="R56" s="20"/>
      <c r="S56" s="32"/>
      <c r="T56" s="20"/>
      <c r="U56" s="20"/>
      <c r="V56" s="20"/>
    </row>
    <row r="57" spans="1:22" ht="12.75">
      <c r="A57" s="20">
        <v>12</v>
      </c>
      <c r="B57" s="20">
        <v>1</v>
      </c>
      <c r="C57" s="20" t="s">
        <v>37</v>
      </c>
      <c r="D57" s="20" t="s">
        <v>30</v>
      </c>
      <c r="E57" s="20">
        <v>44</v>
      </c>
      <c r="F57" s="20" t="s">
        <v>806</v>
      </c>
      <c r="G57" s="20" t="s">
        <v>526</v>
      </c>
      <c r="H57" s="20" t="s">
        <v>35</v>
      </c>
      <c r="I57" s="20" t="s">
        <v>20</v>
      </c>
      <c r="J57" s="46">
        <v>38818</v>
      </c>
      <c r="K57" s="20" t="s">
        <v>135</v>
      </c>
      <c r="L57" s="19" t="s">
        <v>807</v>
      </c>
      <c r="M57" s="32">
        <v>1.6154</v>
      </c>
      <c r="N57" s="20">
        <v>42.5</v>
      </c>
      <c r="O57" s="20">
        <v>45</v>
      </c>
      <c r="P57" s="104">
        <v>47.5</v>
      </c>
      <c r="Q57" s="20"/>
      <c r="R57" s="20">
        <f>O57</f>
        <v>45</v>
      </c>
      <c r="S57" s="32">
        <f aca="true" t="shared" si="1" ref="S57:S120">R57*M57</f>
        <v>72.693</v>
      </c>
      <c r="T57" s="20"/>
      <c r="U57" s="20" t="s">
        <v>606</v>
      </c>
      <c r="V57" s="20">
        <v>12</v>
      </c>
    </row>
    <row r="58" spans="1:22" ht="12.75">
      <c r="A58" s="20">
        <v>12</v>
      </c>
      <c r="B58" s="20">
        <v>1</v>
      </c>
      <c r="C58" s="20" t="s">
        <v>37</v>
      </c>
      <c r="D58" s="20" t="s">
        <v>30</v>
      </c>
      <c r="E58" s="20">
        <v>48</v>
      </c>
      <c r="F58" s="20" t="s">
        <v>808</v>
      </c>
      <c r="G58" s="20" t="s">
        <v>772</v>
      </c>
      <c r="H58" s="20" t="s">
        <v>35</v>
      </c>
      <c r="I58" s="20" t="s">
        <v>20</v>
      </c>
      <c r="J58" s="46">
        <v>38616</v>
      </c>
      <c r="K58" s="20" t="s">
        <v>135</v>
      </c>
      <c r="L58" s="19">
        <v>47</v>
      </c>
      <c r="M58" s="32">
        <v>1.3213</v>
      </c>
      <c r="N58" s="20">
        <v>35</v>
      </c>
      <c r="O58" s="20">
        <v>40</v>
      </c>
      <c r="P58" s="20">
        <v>45</v>
      </c>
      <c r="Q58" s="20"/>
      <c r="R58" s="20">
        <f>P58</f>
        <v>45</v>
      </c>
      <c r="S58" s="32">
        <f t="shared" si="1"/>
        <v>59.458499999999994</v>
      </c>
      <c r="T58" s="20"/>
      <c r="U58" s="20" t="s">
        <v>809</v>
      </c>
      <c r="V58" s="20">
        <v>12</v>
      </c>
    </row>
    <row r="59" spans="1:22" ht="12.75">
      <c r="A59" s="20">
        <v>12</v>
      </c>
      <c r="B59" s="20">
        <v>1</v>
      </c>
      <c r="C59" s="20" t="s">
        <v>37</v>
      </c>
      <c r="D59" s="20" t="s">
        <v>30</v>
      </c>
      <c r="E59" s="20">
        <v>52</v>
      </c>
      <c r="F59" s="20" t="s">
        <v>461</v>
      </c>
      <c r="G59" s="20" t="s">
        <v>33</v>
      </c>
      <c r="H59" s="20" t="s">
        <v>33</v>
      </c>
      <c r="I59" s="20" t="s">
        <v>33</v>
      </c>
      <c r="J59" s="46">
        <v>30715</v>
      </c>
      <c r="K59" s="20" t="s">
        <v>19</v>
      </c>
      <c r="L59" s="19">
        <v>50.65</v>
      </c>
      <c r="M59" s="32">
        <v>0.9826</v>
      </c>
      <c r="N59" s="20">
        <v>100</v>
      </c>
      <c r="O59" s="20">
        <v>110</v>
      </c>
      <c r="P59" s="20">
        <v>0</v>
      </c>
      <c r="Q59" s="20"/>
      <c r="R59" s="20">
        <f>O59</f>
        <v>110</v>
      </c>
      <c r="S59" s="32">
        <f t="shared" si="1"/>
        <v>108.086</v>
      </c>
      <c r="T59" s="20"/>
      <c r="U59" s="20"/>
      <c r="V59" s="20">
        <v>12</v>
      </c>
    </row>
    <row r="60" spans="1:22" ht="12.75">
      <c r="A60" s="20">
        <v>12</v>
      </c>
      <c r="B60" s="20">
        <v>1</v>
      </c>
      <c r="C60" s="20" t="s">
        <v>37</v>
      </c>
      <c r="D60" s="20" t="s">
        <v>30</v>
      </c>
      <c r="E60" s="20">
        <v>52</v>
      </c>
      <c r="F60" s="20" t="s">
        <v>810</v>
      </c>
      <c r="G60" s="20" t="s">
        <v>88</v>
      </c>
      <c r="H60" s="20" t="s">
        <v>88</v>
      </c>
      <c r="I60" s="20" t="s">
        <v>20</v>
      </c>
      <c r="J60" s="46">
        <v>38826</v>
      </c>
      <c r="K60" s="20" t="s">
        <v>137</v>
      </c>
      <c r="L60" s="19">
        <v>48.4</v>
      </c>
      <c r="M60" s="32">
        <v>1.2748</v>
      </c>
      <c r="N60" s="20">
        <v>47.5</v>
      </c>
      <c r="O60" s="104">
        <v>52.5</v>
      </c>
      <c r="P60" s="104">
        <v>52.5</v>
      </c>
      <c r="Q60" s="20"/>
      <c r="R60" s="20">
        <f>N60</f>
        <v>47.5</v>
      </c>
      <c r="S60" s="32">
        <f t="shared" si="1"/>
        <v>60.553</v>
      </c>
      <c r="T60" s="20"/>
      <c r="U60" s="20"/>
      <c r="V60" s="20">
        <v>12</v>
      </c>
    </row>
    <row r="61" spans="1:22" ht="12.75">
      <c r="A61" s="20">
        <v>12</v>
      </c>
      <c r="B61" s="20">
        <v>1</v>
      </c>
      <c r="C61" s="20" t="s">
        <v>37</v>
      </c>
      <c r="D61" s="20" t="s">
        <v>30</v>
      </c>
      <c r="E61" s="20">
        <v>52</v>
      </c>
      <c r="F61" s="20" t="s">
        <v>811</v>
      </c>
      <c r="G61" s="20" t="s">
        <v>812</v>
      </c>
      <c r="H61" s="20" t="s">
        <v>23</v>
      </c>
      <c r="I61" s="20" t="s">
        <v>20</v>
      </c>
      <c r="J61" s="46">
        <v>37759</v>
      </c>
      <c r="K61" s="20" t="s">
        <v>135</v>
      </c>
      <c r="L61" s="19">
        <v>49.6</v>
      </c>
      <c r="M61" s="32">
        <v>1.1873</v>
      </c>
      <c r="N61" s="20">
        <v>50</v>
      </c>
      <c r="O61" s="20">
        <v>55</v>
      </c>
      <c r="P61" s="20">
        <v>60</v>
      </c>
      <c r="Q61" s="20"/>
      <c r="R61" s="20">
        <f>P61</f>
        <v>60</v>
      </c>
      <c r="S61" s="32">
        <f t="shared" si="1"/>
        <v>71.238</v>
      </c>
      <c r="T61" s="20"/>
      <c r="U61" s="20" t="s">
        <v>813</v>
      </c>
      <c r="V61" s="20">
        <v>12</v>
      </c>
    </row>
    <row r="62" spans="1:22" ht="12.75">
      <c r="A62" s="20">
        <v>12</v>
      </c>
      <c r="B62" s="20">
        <v>1</v>
      </c>
      <c r="C62" s="20" t="s">
        <v>37</v>
      </c>
      <c r="D62" s="20" t="s">
        <v>30</v>
      </c>
      <c r="E62" s="20">
        <v>56</v>
      </c>
      <c r="F62" s="20" t="s">
        <v>814</v>
      </c>
      <c r="G62" s="20" t="s">
        <v>147</v>
      </c>
      <c r="H62" s="20" t="s">
        <v>35</v>
      </c>
      <c r="I62" s="20" t="s">
        <v>20</v>
      </c>
      <c r="J62" s="46">
        <v>37764</v>
      </c>
      <c r="K62" s="20" t="s">
        <v>815</v>
      </c>
      <c r="L62" s="19">
        <v>56</v>
      </c>
      <c r="M62" s="32">
        <v>1.0323</v>
      </c>
      <c r="N62" s="20">
        <v>77.5</v>
      </c>
      <c r="O62" s="20">
        <v>80</v>
      </c>
      <c r="P62" s="104">
        <v>82.5</v>
      </c>
      <c r="Q62" s="20"/>
      <c r="R62" s="20">
        <f>O62</f>
        <v>80</v>
      </c>
      <c r="S62" s="32">
        <f t="shared" si="1"/>
        <v>82.584</v>
      </c>
      <c r="T62" s="20"/>
      <c r="U62" s="20" t="s">
        <v>816</v>
      </c>
      <c r="V62" s="20">
        <v>12</v>
      </c>
    </row>
    <row r="63" spans="1:22" ht="12.75">
      <c r="A63" s="20">
        <v>12</v>
      </c>
      <c r="B63" s="20">
        <v>1</v>
      </c>
      <c r="C63" s="20" t="s">
        <v>37</v>
      </c>
      <c r="D63" s="20" t="s">
        <v>30</v>
      </c>
      <c r="E63" s="20">
        <v>56</v>
      </c>
      <c r="F63" s="20" t="s">
        <v>817</v>
      </c>
      <c r="G63" s="20" t="s">
        <v>812</v>
      </c>
      <c r="H63" s="20" t="s">
        <v>23</v>
      </c>
      <c r="I63" s="20" t="s">
        <v>20</v>
      </c>
      <c r="J63" s="46">
        <v>38172</v>
      </c>
      <c r="K63" s="20" t="s">
        <v>135</v>
      </c>
      <c r="L63" s="19">
        <v>52.7</v>
      </c>
      <c r="M63" s="32">
        <v>1.1523</v>
      </c>
      <c r="N63" s="45">
        <v>47.5</v>
      </c>
      <c r="O63" s="20">
        <v>50</v>
      </c>
      <c r="P63" s="20">
        <v>52.5</v>
      </c>
      <c r="Q63" s="20"/>
      <c r="R63" s="20">
        <f>P63</f>
        <v>52.5</v>
      </c>
      <c r="S63" s="32">
        <f t="shared" si="1"/>
        <v>60.49575000000001</v>
      </c>
      <c r="T63" s="20"/>
      <c r="U63" s="20" t="s">
        <v>813</v>
      </c>
      <c r="V63" s="20">
        <v>12</v>
      </c>
    </row>
    <row r="64" spans="1:22" ht="12.75">
      <c r="A64" s="20">
        <v>12</v>
      </c>
      <c r="B64" s="20">
        <v>1</v>
      </c>
      <c r="C64" s="20" t="s">
        <v>37</v>
      </c>
      <c r="D64" s="20" t="s">
        <v>30</v>
      </c>
      <c r="E64" s="20">
        <v>60</v>
      </c>
      <c r="F64" s="20" t="s">
        <v>818</v>
      </c>
      <c r="G64" s="20" t="s">
        <v>674</v>
      </c>
      <c r="H64" s="20" t="s">
        <v>23</v>
      </c>
      <c r="I64" s="20" t="s">
        <v>20</v>
      </c>
      <c r="J64" s="46">
        <v>34864</v>
      </c>
      <c r="K64" s="20" t="s">
        <v>118</v>
      </c>
      <c r="L64" s="19">
        <v>59.8</v>
      </c>
      <c r="M64" s="32">
        <v>0.8156</v>
      </c>
      <c r="N64" s="20">
        <v>90</v>
      </c>
      <c r="O64" s="104">
        <v>95</v>
      </c>
      <c r="P64" s="104">
        <v>95</v>
      </c>
      <c r="Q64" s="20"/>
      <c r="R64" s="20">
        <f>N64</f>
        <v>90</v>
      </c>
      <c r="S64" s="32">
        <f t="shared" si="1"/>
        <v>73.404</v>
      </c>
      <c r="T64" s="20"/>
      <c r="U64" s="20" t="s">
        <v>819</v>
      </c>
      <c r="V64" s="20">
        <v>12</v>
      </c>
    </row>
    <row r="65" spans="1:22" ht="12.75">
      <c r="A65" s="20">
        <v>0</v>
      </c>
      <c r="B65" s="20" t="s">
        <v>172</v>
      </c>
      <c r="C65" s="20" t="s">
        <v>37</v>
      </c>
      <c r="D65" s="20" t="s">
        <v>30</v>
      </c>
      <c r="E65" s="20">
        <v>60</v>
      </c>
      <c r="F65" s="20" t="s">
        <v>820</v>
      </c>
      <c r="G65" s="20" t="s">
        <v>260</v>
      </c>
      <c r="H65" s="20" t="s">
        <v>260</v>
      </c>
      <c r="I65" s="20" t="s">
        <v>20</v>
      </c>
      <c r="J65" s="46">
        <v>23400</v>
      </c>
      <c r="K65" s="20" t="s">
        <v>123</v>
      </c>
      <c r="L65" s="19">
        <v>59.3</v>
      </c>
      <c r="M65" s="32">
        <v>1.0943</v>
      </c>
      <c r="N65" s="104">
        <v>45</v>
      </c>
      <c r="O65" s="104">
        <v>45</v>
      </c>
      <c r="P65" s="20">
        <v>0</v>
      </c>
      <c r="Q65" s="20"/>
      <c r="R65" s="20">
        <v>0</v>
      </c>
      <c r="S65" s="32">
        <f t="shared" si="1"/>
        <v>0</v>
      </c>
      <c r="T65" s="20"/>
      <c r="U65" s="20"/>
      <c r="V65" s="20">
        <v>0</v>
      </c>
    </row>
    <row r="66" spans="1:22" ht="12.75">
      <c r="A66" s="20">
        <v>12</v>
      </c>
      <c r="B66" s="20">
        <v>1</v>
      </c>
      <c r="C66" s="20" t="s">
        <v>37</v>
      </c>
      <c r="D66" s="20" t="s">
        <v>30</v>
      </c>
      <c r="E66" s="20">
        <v>60</v>
      </c>
      <c r="F66" s="20" t="s">
        <v>821</v>
      </c>
      <c r="G66" s="20" t="s">
        <v>134</v>
      </c>
      <c r="H66" s="20" t="s">
        <v>23</v>
      </c>
      <c r="I66" s="20" t="s">
        <v>20</v>
      </c>
      <c r="J66" s="46">
        <v>34543</v>
      </c>
      <c r="K66" s="20" t="s">
        <v>19</v>
      </c>
      <c r="L66" s="19">
        <v>56.4</v>
      </c>
      <c r="M66" s="32">
        <v>0.868</v>
      </c>
      <c r="N66" s="20">
        <v>115</v>
      </c>
      <c r="O66" s="20">
        <v>120</v>
      </c>
      <c r="P66" s="20">
        <v>125</v>
      </c>
      <c r="Q66" s="20"/>
      <c r="R66" s="20">
        <f>P66</f>
        <v>125</v>
      </c>
      <c r="S66" s="32">
        <f t="shared" si="1"/>
        <v>108.5</v>
      </c>
      <c r="T66" s="20"/>
      <c r="U66" s="20" t="s">
        <v>822</v>
      </c>
      <c r="V66" s="20">
        <v>12</v>
      </c>
    </row>
    <row r="67" spans="1:22" ht="12.75">
      <c r="A67" s="20">
        <v>12</v>
      </c>
      <c r="B67" s="20">
        <v>1</v>
      </c>
      <c r="C67" s="20" t="s">
        <v>37</v>
      </c>
      <c r="D67" s="20" t="s">
        <v>30</v>
      </c>
      <c r="E67" s="20">
        <v>60</v>
      </c>
      <c r="F67" s="20" t="s">
        <v>823</v>
      </c>
      <c r="G67" s="20" t="s">
        <v>824</v>
      </c>
      <c r="H67" s="20" t="s">
        <v>23</v>
      </c>
      <c r="I67" s="20" t="s">
        <v>20</v>
      </c>
      <c r="J67" s="46">
        <v>38263</v>
      </c>
      <c r="K67" s="20" t="s">
        <v>137</v>
      </c>
      <c r="L67" s="19">
        <v>59.7</v>
      </c>
      <c r="M67" s="32">
        <v>1.0049</v>
      </c>
      <c r="N67" s="20">
        <v>60</v>
      </c>
      <c r="O67" s="20">
        <v>62.5</v>
      </c>
      <c r="P67" s="20">
        <v>65</v>
      </c>
      <c r="Q67" s="20"/>
      <c r="R67" s="20">
        <f>P67</f>
        <v>65</v>
      </c>
      <c r="S67" s="32">
        <f t="shared" si="1"/>
        <v>65.3185</v>
      </c>
      <c r="T67" s="20"/>
      <c r="U67" s="20" t="s">
        <v>825</v>
      </c>
      <c r="V67" s="20">
        <v>12</v>
      </c>
    </row>
    <row r="68" spans="1:22" ht="12.75">
      <c r="A68" s="20">
        <v>12</v>
      </c>
      <c r="B68" s="20">
        <v>1</v>
      </c>
      <c r="C68" s="20" t="s">
        <v>37</v>
      </c>
      <c r="D68" s="20" t="s">
        <v>30</v>
      </c>
      <c r="E68" s="20">
        <v>60</v>
      </c>
      <c r="F68" s="20" t="s">
        <v>826</v>
      </c>
      <c r="G68" s="20" t="s">
        <v>220</v>
      </c>
      <c r="H68" s="20" t="s">
        <v>220</v>
      </c>
      <c r="I68" s="20" t="s">
        <v>20</v>
      </c>
      <c r="J68" s="46">
        <v>37080</v>
      </c>
      <c r="K68" s="20" t="s">
        <v>165</v>
      </c>
      <c r="L68" s="19">
        <v>60</v>
      </c>
      <c r="M68" s="32">
        <v>0.8778</v>
      </c>
      <c r="N68" s="20">
        <v>105</v>
      </c>
      <c r="O68" s="20">
        <v>110</v>
      </c>
      <c r="P68" s="20">
        <v>115</v>
      </c>
      <c r="Q68" s="20"/>
      <c r="R68" s="20">
        <f>P68</f>
        <v>115</v>
      </c>
      <c r="S68" s="32">
        <f t="shared" si="1"/>
        <v>100.947</v>
      </c>
      <c r="T68" s="20" t="s">
        <v>377</v>
      </c>
      <c r="U68" s="20" t="s">
        <v>827</v>
      </c>
      <c r="V68" s="20">
        <v>27</v>
      </c>
    </row>
    <row r="69" spans="1:22" ht="12.75">
      <c r="A69" s="20">
        <v>0</v>
      </c>
      <c r="B69" s="20" t="s">
        <v>172</v>
      </c>
      <c r="C69" s="20" t="s">
        <v>37</v>
      </c>
      <c r="D69" s="20" t="s">
        <v>30</v>
      </c>
      <c r="E69" s="20">
        <v>60</v>
      </c>
      <c r="F69" s="20" t="s">
        <v>828</v>
      </c>
      <c r="G69" s="20" t="s">
        <v>829</v>
      </c>
      <c r="H69" s="20" t="s">
        <v>23</v>
      </c>
      <c r="I69" s="20" t="s">
        <v>20</v>
      </c>
      <c r="J69" s="46">
        <v>37114</v>
      </c>
      <c r="K69" s="20" t="s">
        <v>165</v>
      </c>
      <c r="L69" s="19">
        <v>58.2</v>
      </c>
      <c r="M69" s="32">
        <v>0.9062</v>
      </c>
      <c r="N69" s="104">
        <v>130</v>
      </c>
      <c r="O69" s="20">
        <v>0</v>
      </c>
      <c r="P69" s="20">
        <v>0</v>
      </c>
      <c r="Q69" s="20"/>
      <c r="R69" s="20">
        <v>0</v>
      </c>
      <c r="S69" s="32">
        <f t="shared" si="1"/>
        <v>0</v>
      </c>
      <c r="T69" s="20"/>
      <c r="U69" s="20"/>
      <c r="V69" s="20">
        <v>0</v>
      </c>
    </row>
    <row r="70" spans="1:22" ht="12.75">
      <c r="A70" s="20">
        <v>12</v>
      </c>
      <c r="B70" s="20">
        <v>1</v>
      </c>
      <c r="C70" s="20" t="s">
        <v>37</v>
      </c>
      <c r="D70" s="20" t="s">
        <v>30</v>
      </c>
      <c r="E70" s="20">
        <v>67.5</v>
      </c>
      <c r="F70" s="20" t="s">
        <v>830</v>
      </c>
      <c r="G70" s="20" t="s">
        <v>831</v>
      </c>
      <c r="H70" s="20" t="s">
        <v>23</v>
      </c>
      <c r="I70" s="20" t="s">
        <v>20</v>
      </c>
      <c r="J70" s="97">
        <v>34639</v>
      </c>
      <c r="K70" s="45" t="s">
        <v>118</v>
      </c>
      <c r="L70" s="96">
        <v>64.2</v>
      </c>
      <c r="M70" s="32">
        <v>0.7602</v>
      </c>
      <c r="N70" s="20">
        <v>117.5</v>
      </c>
      <c r="O70" s="70">
        <v>120</v>
      </c>
      <c r="P70" s="20">
        <v>120</v>
      </c>
      <c r="Q70" s="20"/>
      <c r="R70" s="20">
        <v>120</v>
      </c>
      <c r="S70" s="32">
        <f t="shared" si="1"/>
        <v>91.224</v>
      </c>
      <c r="T70" s="20"/>
      <c r="U70" s="20"/>
      <c r="V70" s="20">
        <v>12</v>
      </c>
    </row>
    <row r="71" spans="1:22" ht="12.75">
      <c r="A71" s="20">
        <v>5</v>
      </c>
      <c r="B71" s="20">
        <v>2</v>
      </c>
      <c r="C71" s="20" t="s">
        <v>37</v>
      </c>
      <c r="D71" s="20" t="s">
        <v>30</v>
      </c>
      <c r="E71" s="20">
        <v>67.5</v>
      </c>
      <c r="F71" s="20" t="s">
        <v>832</v>
      </c>
      <c r="G71" s="20" t="s">
        <v>674</v>
      </c>
      <c r="H71" s="20" t="s">
        <v>23</v>
      </c>
      <c r="I71" s="20" t="s">
        <v>20</v>
      </c>
      <c r="J71" s="46">
        <v>35451</v>
      </c>
      <c r="K71" s="20" t="s">
        <v>118</v>
      </c>
      <c r="L71" s="19">
        <v>67.35</v>
      </c>
      <c r="M71" s="32">
        <v>0.7424</v>
      </c>
      <c r="N71" s="20">
        <v>100</v>
      </c>
      <c r="O71" s="20">
        <v>105</v>
      </c>
      <c r="P71" s="70">
        <v>110</v>
      </c>
      <c r="Q71" s="20"/>
      <c r="R71" s="20">
        <v>105</v>
      </c>
      <c r="S71" s="32">
        <f t="shared" si="1"/>
        <v>77.952</v>
      </c>
      <c r="T71" s="20"/>
      <c r="U71" s="20" t="s">
        <v>833</v>
      </c>
      <c r="V71" s="20">
        <v>5</v>
      </c>
    </row>
    <row r="72" spans="1:22" ht="12.75">
      <c r="A72" s="20">
        <v>3</v>
      </c>
      <c r="B72" s="20">
        <v>3</v>
      </c>
      <c r="C72" s="20" t="s">
        <v>37</v>
      </c>
      <c r="D72" s="20" t="s">
        <v>30</v>
      </c>
      <c r="E72" s="20">
        <v>67.5</v>
      </c>
      <c r="F72" s="20" t="s">
        <v>834</v>
      </c>
      <c r="G72" s="20" t="s">
        <v>329</v>
      </c>
      <c r="H72" s="20" t="s">
        <v>23</v>
      </c>
      <c r="I72" s="20" t="s">
        <v>20</v>
      </c>
      <c r="J72" s="46">
        <v>35195</v>
      </c>
      <c r="K72" s="45" t="s">
        <v>118</v>
      </c>
      <c r="L72" s="19">
        <v>67.5</v>
      </c>
      <c r="M72" s="32">
        <v>0.7331</v>
      </c>
      <c r="N72" s="70">
        <v>100</v>
      </c>
      <c r="O72" s="20">
        <v>100</v>
      </c>
      <c r="P72" s="70">
        <v>102.5</v>
      </c>
      <c r="Q72" s="20"/>
      <c r="R72" s="20">
        <v>100</v>
      </c>
      <c r="S72" s="32">
        <f t="shared" si="1"/>
        <v>73.31</v>
      </c>
      <c r="T72" s="20"/>
      <c r="U72" s="20" t="s">
        <v>835</v>
      </c>
      <c r="V72" s="20">
        <v>3</v>
      </c>
    </row>
    <row r="73" spans="1:22" ht="12.75">
      <c r="A73" s="20">
        <v>12</v>
      </c>
      <c r="B73" s="20">
        <v>1</v>
      </c>
      <c r="C73" s="20" t="s">
        <v>37</v>
      </c>
      <c r="D73" s="20" t="s">
        <v>30</v>
      </c>
      <c r="E73" s="20">
        <v>67.5</v>
      </c>
      <c r="F73" s="20" t="s">
        <v>836</v>
      </c>
      <c r="G73" s="20" t="s">
        <v>211</v>
      </c>
      <c r="H73" s="20" t="s">
        <v>23</v>
      </c>
      <c r="I73" s="20" t="s">
        <v>20</v>
      </c>
      <c r="J73" s="97">
        <v>27005</v>
      </c>
      <c r="K73" s="45" t="s">
        <v>151</v>
      </c>
      <c r="L73" s="96">
        <v>65.1</v>
      </c>
      <c r="M73" s="32">
        <v>0.7863</v>
      </c>
      <c r="N73" s="20">
        <v>90</v>
      </c>
      <c r="O73" s="20">
        <v>100</v>
      </c>
      <c r="P73" s="70">
        <v>110</v>
      </c>
      <c r="Q73" s="20"/>
      <c r="R73" s="20">
        <v>100</v>
      </c>
      <c r="S73" s="32">
        <f t="shared" si="1"/>
        <v>78.63</v>
      </c>
      <c r="T73" s="20"/>
      <c r="U73" s="20"/>
      <c r="V73" s="20">
        <v>12</v>
      </c>
    </row>
    <row r="74" spans="1:22" ht="12.75">
      <c r="A74" s="20">
        <v>12</v>
      </c>
      <c r="B74" s="20">
        <v>1</v>
      </c>
      <c r="C74" s="20" t="s">
        <v>37</v>
      </c>
      <c r="D74" s="20" t="s">
        <v>30</v>
      </c>
      <c r="E74" s="20">
        <v>67.5</v>
      </c>
      <c r="F74" s="20" t="s">
        <v>837</v>
      </c>
      <c r="G74" s="20" t="s">
        <v>838</v>
      </c>
      <c r="H74" s="20" t="s">
        <v>839</v>
      </c>
      <c r="I74" s="20" t="s">
        <v>20</v>
      </c>
      <c r="J74" s="97">
        <v>25973</v>
      </c>
      <c r="K74" s="45" t="s">
        <v>52</v>
      </c>
      <c r="L74" s="96">
        <v>65</v>
      </c>
      <c r="M74" s="32">
        <v>0.8205</v>
      </c>
      <c r="N74" s="20">
        <v>75</v>
      </c>
      <c r="O74" s="20">
        <v>80</v>
      </c>
      <c r="P74" s="70">
        <v>85</v>
      </c>
      <c r="Q74" s="20"/>
      <c r="R74" s="20">
        <v>80</v>
      </c>
      <c r="S74" s="32">
        <f t="shared" si="1"/>
        <v>65.64</v>
      </c>
      <c r="T74" s="20"/>
      <c r="U74" s="20"/>
      <c r="V74" s="20">
        <v>12</v>
      </c>
    </row>
    <row r="75" spans="1:22" ht="12.75">
      <c r="A75" s="20">
        <v>12</v>
      </c>
      <c r="B75" s="20">
        <v>1</v>
      </c>
      <c r="C75" s="20" t="s">
        <v>37</v>
      </c>
      <c r="D75" s="20" t="s">
        <v>30</v>
      </c>
      <c r="E75" s="20">
        <v>67.5</v>
      </c>
      <c r="F75" s="20" t="s">
        <v>840</v>
      </c>
      <c r="G75" s="20" t="s">
        <v>329</v>
      </c>
      <c r="H75" s="20" t="s">
        <v>23</v>
      </c>
      <c r="I75" s="20" t="s">
        <v>20</v>
      </c>
      <c r="J75" s="46">
        <v>20985</v>
      </c>
      <c r="K75" s="20" t="s">
        <v>53</v>
      </c>
      <c r="L75" s="19">
        <v>67</v>
      </c>
      <c r="M75" s="32">
        <v>1.2422</v>
      </c>
      <c r="N75" s="20">
        <v>75</v>
      </c>
      <c r="O75" s="20">
        <v>80</v>
      </c>
      <c r="P75" s="70">
        <v>85</v>
      </c>
      <c r="Q75" s="20"/>
      <c r="R75" s="20">
        <v>80</v>
      </c>
      <c r="S75" s="32">
        <f t="shared" si="1"/>
        <v>99.376</v>
      </c>
      <c r="T75" s="20"/>
      <c r="U75" s="20"/>
      <c r="V75" s="20">
        <v>12</v>
      </c>
    </row>
    <row r="76" spans="1:22" ht="12.75">
      <c r="A76" s="20">
        <v>12</v>
      </c>
      <c r="B76" s="20">
        <v>1</v>
      </c>
      <c r="C76" s="20" t="s">
        <v>37</v>
      </c>
      <c r="D76" s="20" t="s">
        <v>30</v>
      </c>
      <c r="E76" s="20">
        <v>67.5</v>
      </c>
      <c r="F76" s="20" t="s">
        <v>841</v>
      </c>
      <c r="G76" s="20" t="s">
        <v>624</v>
      </c>
      <c r="H76" s="20" t="s">
        <v>23</v>
      </c>
      <c r="I76" s="46" t="s">
        <v>20</v>
      </c>
      <c r="J76" s="46">
        <v>14241</v>
      </c>
      <c r="K76" s="20" t="s">
        <v>842</v>
      </c>
      <c r="L76" s="19">
        <v>63.7</v>
      </c>
      <c r="M76" s="32">
        <v>1.5992</v>
      </c>
      <c r="N76" s="20">
        <v>47.5</v>
      </c>
      <c r="O76" s="20">
        <v>50</v>
      </c>
      <c r="P76" s="70">
        <v>52.5</v>
      </c>
      <c r="Q76" s="20"/>
      <c r="R76" s="20">
        <v>50</v>
      </c>
      <c r="S76" s="32">
        <f t="shared" si="1"/>
        <v>79.96</v>
      </c>
      <c r="T76" s="20"/>
      <c r="U76" s="20"/>
      <c r="V76" s="20">
        <v>12</v>
      </c>
    </row>
    <row r="77" spans="1:22" ht="12.75">
      <c r="A77" s="20">
        <v>12</v>
      </c>
      <c r="B77" s="20">
        <v>1</v>
      </c>
      <c r="C77" s="20" t="s">
        <v>37</v>
      </c>
      <c r="D77" s="20" t="s">
        <v>30</v>
      </c>
      <c r="E77" s="20">
        <v>67.5</v>
      </c>
      <c r="F77" s="20" t="s">
        <v>843</v>
      </c>
      <c r="G77" s="20" t="s">
        <v>526</v>
      </c>
      <c r="H77" s="20" t="s">
        <v>35</v>
      </c>
      <c r="I77" s="20" t="s">
        <v>20</v>
      </c>
      <c r="J77" s="46">
        <v>33611</v>
      </c>
      <c r="K77" s="20" t="s">
        <v>19</v>
      </c>
      <c r="L77" s="19">
        <v>67.5</v>
      </c>
      <c r="M77" s="32">
        <v>0.7258</v>
      </c>
      <c r="N77" s="20">
        <v>160</v>
      </c>
      <c r="O77" s="20">
        <v>167.5</v>
      </c>
      <c r="P77" s="70">
        <v>170</v>
      </c>
      <c r="Q77" s="20"/>
      <c r="R77" s="20">
        <v>167.5</v>
      </c>
      <c r="S77" s="32">
        <f t="shared" si="1"/>
        <v>121.5715</v>
      </c>
      <c r="T77" s="20" t="s">
        <v>375</v>
      </c>
      <c r="U77" s="20" t="s">
        <v>844</v>
      </c>
      <c r="V77" s="20">
        <v>21</v>
      </c>
    </row>
    <row r="78" spans="1:22" ht="12.75">
      <c r="A78" s="20">
        <v>5</v>
      </c>
      <c r="B78" s="20">
        <v>2</v>
      </c>
      <c r="C78" s="20" t="s">
        <v>37</v>
      </c>
      <c r="D78" s="20" t="s">
        <v>30</v>
      </c>
      <c r="E78" s="20">
        <v>67.5</v>
      </c>
      <c r="F78" s="20" t="s">
        <v>845</v>
      </c>
      <c r="G78" s="20" t="s">
        <v>33</v>
      </c>
      <c r="H78" s="20" t="s">
        <v>33</v>
      </c>
      <c r="I78" s="20" t="s">
        <v>33</v>
      </c>
      <c r="J78" s="46">
        <v>31274</v>
      </c>
      <c r="K78" s="20" t="s">
        <v>19</v>
      </c>
      <c r="L78" s="19">
        <v>66.95</v>
      </c>
      <c r="M78" s="32">
        <v>0.7307</v>
      </c>
      <c r="N78" s="20">
        <v>157.5</v>
      </c>
      <c r="O78" s="70">
        <v>162.5</v>
      </c>
      <c r="P78" s="70">
        <v>162.5</v>
      </c>
      <c r="Q78" s="20"/>
      <c r="R78" s="20">
        <v>157.5</v>
      </c>
      <c r="S78" s="32">
        <f t="shared" si="1"/>
        <v>115.08525</v>
      </c>
      <c r="T78" s="20"/>
      <c r="U78" s="20" t="s">
        <v>846</v>
      </c>
      <c r="V78" s="20">
        <v>5</v>
      </c>
    </row>
    <row r="79" spans="1:22" ht="12.75">
      <c r="A79" s="20">
        <v>3</v>
      </c>
      <c r="B79" s="20">
        <v>3</v>
      </c>
      <c r="C79" s="20" t="s">
        <v>37</v>
      </c>
      <c r="D79" s="20" t="s">
        <v>30</v>
      </c>
      <c r="E79" s="20">
        <v>67.5</v>
      </c>
      <c r="F79" s="20" t="s">
        <v>847</v>
      </c>
      <c r="G79" s="20" t="s">
        <v>49</v>
      </c>
      <c r="H79" s="20" t="s">
        <v>49</v>
      </c>
      <c r="I79" s="20" t="s">
        <v>20</v>
      </c>
      <c r="J79" s="46">
        <v>32577</v>
      </c>
      <c r="K79" s="20" t="s">
        <v>19</v>
      </c>
      <c r="L79" s="19">
        <v>67.3</v>
      </c>
      <c r="M79" s="32">
        <v>0.7278</v>
      </c>
      <c r="N79" s="20">
        <v>135</v>
      </c>
      <c r="O79" s="20">
        <v>140</v>
      </c>
      <c r="P79" s="20">
        <v>145</v>
      </c>
      <c r="Q79" s="20"/>
      <c r="R79" s="20">
        <v>145</v>
      </c>
      <c r="S79" s="32">
        <f t="shared" si="1"/>
        <v>105.531</v>
      </c>
      <c r="T79" s="20"/>
      <c r="U79" s="20" t="s">
        <v>84</v>
      </c>
      <c r="V79" s="20">
        <v>3</v>
      </c>
    </row>
    <row r="80" spans="1:22" ht="12.75">
      <c r="A80" s="20">
        <v>2</v>
      </c>
      <c r="B80" s="20">
        <v>4</v>
      </c>
      <c r="C80" s="20" t="s">
        <v>37</v>
      </c>
      <c r="D80" s="20" t="s">
        <v>30</v>
      </c>
      <c r="E80" s="20">
        <v>67.5</v>
      </c>
      <c r="F80" s="20" t="s">
        <v>848</v>
      </c>
      <c r="G80" s="20" t="s">
        <v>624</v>
      </c>
      <c r="H80" s="20" t="s">
        <v>23</v>
      </c>
      <c r="I80" s="20" t="s">
        <v>20</v>
      </c>
      <c r="J80" s="46">
        <v>32045</v>
      </c>
      <c r="K80" s="20" t="s">
        <v>19</v>
      </c>
      <c r="L80" s="19">
        <v>67.3</v>
      </c>
      <c r="M80" s="32">
        <v>0.7278</v>
      </c>
      <c r="N80" s="20">
        <v>135</v>
      </c>
      <c r="O80" s="20">
        <v>142.5</v>
      </c>
      <c r="P80" s="70">
        <v>145</v>
      </c>
      <c r="Q80" s="20"/>
      <c r="R80" s="20">
        <v>142.5</v>
      </c>
      <c r="S80" s="32">
        <f t="shared" si="1"/>
        <v>103.7115</v>
      </c>
      <c r="T80" s="20"/>
      <c r="U80" s="20" t="s">
        <v>849</v>
      </c>
      <c r="V80" s="20">
        <v>2</v>
      </c>
    </row>
    <row r="81" spans="1:22" ht="12.75">
      <c r="A81" s="20">
        <v>1</v>
      </c>
      <c r="B81" s="20">
        <v>5</v>
      </c>
      <c r="C81" s="20" t="s">
        <v>37</v>
      </c>
      <c r="D81" s="20" t="s">
        <v>30</v>
      </c>
      <c r="E81" s="20">
        <v>67.5</v>
      </c>
      <c r="F81" s="20" t="s">
        <v>430</v>
      </c>
      <c r="G81" s="20" t="s">
        <v>196</v>
      </c>
      <c r="H81" s="20" t="s">
        <v>196</v>
      </c>
      <c r="I81" s="20" t="s">
        <v>20</v>
      </c>
      <c r="J81" s="46">
        <v>29274</v>
      </c>
      <c r="K81" s="20" t="s">
        <v>19</v>
      </c>
      <c r="L81" s="19">
        <v>64.7</v>
      </c>
      <c r="M81" s="32">
        <v>0.7545</v>
      </c>
      <c r="N81" s="20">
        <v>100</v>
      </c>
      <c r="O81" s="20">
        <v>105</v>
      </c>
      <c r="P81" s="20">
        <v>110</v>
      </c>
      <c r="Q81" s="20"/>
      <c r="R81" s="20">
        <v>110</v>
      </c>
      <c r="S81" s="32">
        <f t="shared" si="1"/>
        <v>82.99499999999999</v>
      </c>
      <c r="T81" s="20"/>
      <c r="U81" s="20" t="s">
        <v>586</v>
      </c>
      <c r="V81" s="20">
        <v>1</v>
      </c>
    </row>
    <row r="82" spans="1:22" ht="12.75">
      <c r="A82" s="20">
        <v>0</v>
      </c>
      <c r="B82" s="20" t="s">
        <v>172</v>
      </c>
      <c r="C82" s="20" t="s">
        <v>37</v>
      </c>
      <c r="D82" s="20" t="s">
        <v>30</v>
      </c>
      <c r="E82" s="20">
        <v>67.5</v>
      </c>
      <c r="F82" s="20" t="s">
        <v>850</v>
      </c>
      <c r="G82" s="20" t="s">
        <v>196</v>
      </c>
      <c r="H82" s="20" t="s">
        <v>196</v>
      </c>
      <c r="I82" s="20" t="s">
        <v>20</v>
      </c>
      <c r="J82" s="46">
        <v>33415</v>
      </c>
      <c r="K82" s="20" t="s">
        <v>19</v>
      </c>
      <c r="L82" s="19">
        <v>66</v>
      </c>
      <c r="M82" s="32">
        <v>0.7408</v>
      </c>
      <c r="N82" s="70">
        <v>110</v>
      </c>
      <c r="O82" s="70">
        <v>115</v>
      </c>
      <c r="P82" s="70">
        <v>120</v>
      </c>
      <c r="Q82" s="20"/>
      <c r="R82" s="20">
        <v>0</v>
      </c>
      <c r="S82" s="32">
        <f t="shared" si="1"/>
        <v>0</v>
      </c>
      <c r="T82" s="20"/>
      <c r="U82" s="20" t="s">
        <v>802</v>
      </c>
      <c r="V82" s="20">
        <v>0</v>
      </c>
    </row>
    <row r="83" spans="1:22" ht="12.75">
      <c r="A83" s="20">
        <v>12</v>
      </c>
      <c r="B83" s="20">
        <v>1</v>
      </c>
      <c r="C83" s="20" t="s">
        <v>37</v>
      </c>
      <c r="D83" s="20" t="s">
        <v>30</v>
      </c>
      <c r="E83" s="20">
        <v>67.5</v>
      </c>
      <c r="F83" s="20" t="s">
        <v>851</v>
      </c>
      <c r="G83" s="20" t="s">
        <v>147</v>
      </c>
      <c r="H83" s="20" t="s">
        <v>35</v>
      </c>
      <c r="I83" s="20" t="s">
        <v>20</v>
      </c>
      <c r="J83" s="46">
        <v>36963</v>
      </c>
      <c r="K83" s="20" t="s">
        <v>165</v>
      </c>
      <c r="L83" s="19">
        <v>67.5</v>
      </c>
      <c r="M83" s="32">
        <v>0.7839</v>
      </c>
      <c r="N83" s="20">
        <v>120</v>
      </c>
      <c r="O83" s="70">
        <v>127.5</v>
      </c>
      <c r="P83" s="20">
        <v>0</v>
      </c>
      <c r="Q83" s="20"/>
      <c r="R83" s="20">
        <v>120</v>
      </c>
      <c r="S83" s="32">
        <f t="shared" si="1"/>
        <v>94.06800000000001</v>
      </c>
      <c r="T83" s="20"/>
      <c r="U83" s="20"/>
      <c r="V83" s="20">
        <v>12</v>
      </c>
    </row>
    <row r="84" spans="1:22" ht="12.75">
      <c r="A84" s="20">
        <v>5</v>
      </c>
      <c r="B84" s="20">
        <v>2</v>
      </c>
      <c r="C84" s="20" t="s">
        <v>37</v>
      </c>
      <c r="D84" s="20" t="s">
        <v>30</v>
      </c>
      <c r="E84" s="20">
        <v>67.5</v>
      </c>
      <c r="F84" s="20" t="s">
        <v>852</v>
      </c>
      <c r="G84" s="20" t="s">
        <v>853</v>
      </c>
      <c r="H84" s="20" t="s">
        <v>23</v>
      </c>
      <c r="I84" s="20" t="s">
        <v>20</v>
      </c>
      <c r="J84" s="97">
        <v>37071</v>
      </c>
      <c r="K84" s="45" t="s">
        <v>165</v>
      </c>
      <c r="L84" s="96">
        <v>64.7</v>
      </c>
      <c r="M84" s="32">
        <v>0.8149</v>
      </c>
      <c r="N84" s="20">
        <v>80</v>
      </c>
      <c r="O84" s="20">
        <v>82.5</v>
      </c>
      <c r="P84" s="70">
        <v>85</v>
      </c>
      <c r="Q84" s="20"/>
      <c r="R84" s="20">
        <v>82.5</v>
      </c>
      <c r="S84" s="32">
        <f t="shared" si="1"/>
        <v>67.22925</v>
      </c>
      <c r="T84" s="20"/>
      <c r="U84" s="20"/>
      <c r="V84" s="20">
        <v>5</v>
      </c>
    </row>
    <row r="85" spans="1:22" ht="12.75">
      <c r="A85" s="20">
        <v>12</v>
      </c>
      <c r="B85" s="20">
        <v>1</v>
      </c>
      <c r="C85" s="20" t="s">
        <v>37</v>
      </c>
      <c r="D85" s="20" t="s">
        <v>30</v>
      </c>
      <c r="E85" s="20">
        <v>67.5</v>
      </c>
      <c r="F85" s="20" t="s">
        <v>854</v>
      </c>
      <c r="G85" s="20" t="s">
        <v>838</v>
      </c>
      <c r="H85" s="20" t="s">
        <v>839</v>
      </c>
      <c r="I85" s="20" t="s">
        <v>20</v>
      </c>
      <c r="J85" s="97">
        <v>36690</v>
      </c>
      <c r="K85" s="45" t="s">
        <v>142</v>
      </c>
      <c r="L85" s="96">
        <v>60.5</v>
      </c>
      <c r="M85" s="32">
        <v>0.8544</v>
      </c>
      <c r="N85" s="70">
        <v>80</v>
      </c>
      <c r="O85" s="20">
        <v>80</v>
      </c>
      <c r="P85" s="70">
        <v>85</v>
      </c>
      <c r="Q85" s="20"/>
      <c r="R85" s="20">
        <v>80</v>
      </c>
      <c r="S85" s="32">
        <f t="shared" si="1"/>
        <v>68.352</v>
      </c>
      <c r="T85" s="20"/>
      <c r="U85" s="20"/>
      <c r="V85" s="20">
        <v>12</v>
      </c>
    </row>
    <row r="86" spans="1:22" ht="12.75">
      <c r="A86" s="20">
        <v>12</v>
      </c>
      <c r="B86" s="20">
        <v>1</v>
      </c>
      <c r="C86" s="20" t="s">
        <v>37</v>
      </c>
      <c r="D86" s="20" t="s">
        <v>30</v>
      </c>
      <c r="E86" s="20">
        <v>75</v>
      </c>
      <c r="F86" s="20" t="s">
        <v>855</v>
      </c>
      <c r="G86" s="20" t="s">
        <v>64</v>
      </c>
      <c r="H86" s="20" t="s">
        <v>64</v>
      </c>
      <c r="I86" s="20" t="s">
        <v>64</v>
      </c>
      <c r="J86" s="97">
        <v>35242</v>
      </c>
      <c r="K86" s="45" t="s">
        <v>118</v>
      </c>
      <c r="L86" s="96">
        <v>73.9</v>
      </c>
      <c r="M86" s="32">
        <v>0.679</v>
      </c>
      <c r="N86" s="20">
        <v>150</v>
      </c>
      <c r="O86" s="20">
        <v>155</v>
      </c>
      <c r="P86" s="104">
        <v>157.5</v>
      </c>
      <c r="Q86" s="20"/>
      <c r="R86" s="20">
        <f>O86</f>
        <v>155</v>
      </c>
      <c r="S86" s="32">
        <f t="shared" si="1"/>
        <v>105.245</v>
      </c>
      <c r="T86" s="20" t="s">
        <v>856</v>
      </c>
      <c r="U86" s="20"/>
      <c r="V86" s="20">
        <v>27</v>
      </c>
    </row>
    <row r="87" spans="1:22" ht="12.75">
      <c r="A87" s="20">
        <v>5</v>
      </c>
      <c r="B87" s="20">
        <v>2</v>
      </c>
      <c r="C87" s="20" t="s">
        <v>37</v>
      </c>
      <c r="D87" s="20" t="s">
        <v>30</v>
      </c>
      <c r="E87" s="20">
        <v>75</v>
      </c>
      <c r="F87" s="20" t="s">
        <v>857</v>
      </c>
      <c r="G87" s="20" t="s">
        <v>76</v>
      </c>
      <c r="H87" s="20" t="s">
        <v>77</v>
      </c>
      <c r="I87" s="20" t="s">
        <v>20</v>
      </c>
      <c r="J87" s="46">
        <v>35924</v>
      </c>
      <c r="K87" s="20" t="s">
        <v>118</v>
      </c>
      <c r="L87" s="19">
        <v>75</v>
      </c>
      <c r="M87" s="32">
        <v>0.6844</v>
      </c>
      <c r="N87" s="20">
        <v>135</v>
      </c>
      <c r="O87" s="20">
        <v>140</v>
      </c>
      <c r="P87" s="20">
        <v>142.5</v>
      </c>
      <c r="Q87" s="20"/>
      <c r="R87" s="20">
        <f>P87</f>
        <v>142.5</v>
      </c>
      <c r="S87" s="32">
        <f t="shared" si="1"/>
        <v>97.527</v>
      </c>
      <c r="T87" s="20"/>
      <c r="U87" s="20" t="s">
        <v>858</v>
      </c>
      <c r="V87" s="20">
        <v>5</v>
      </c>
    </row>
    <row r="88" spans="1:22" ht="13.5" customHeight="1">
      <c r="A88" s="20">
        <v>3</v>
      </c>
      <c r="B88" s="20">
        <v>3</v>
      </c>
      <c r="C88" s="20" t="s">
        <v>37</v>
      </c>
      <c r="D88" s="20" t="s">
        <v>30</v>
      </c>
      <c r="E88" s="20">
        <v>75</v>
      </c>
      <c r="F88" s="20" t="s">
        <v>859</v>
      </c>
      <c r="G88" s="20" t="s">
        <v>860</v>
      </c>
      <c r="H88" s="20" t="s">
        <v>23</v>
      </c>
      <c r="I88" s="20" t="s">
        <v>20</v>
      </c>
      <c r="J88" s="46">
        <v>34736</v>
      </c>
      <c r="K88" s="20" t="s">
        <v>118</v>
      </c>
      <c r="L88" s="19">
        <v>74.45</v>
      </c>
      <c r="M88" s="32">
        <v>0.668</v>
      </c>
      <c r="N88" s="20">
        <v>132.5</v>
      </c>
      <c r="O88" s="104">
        <v>137.5</v>
      </c>
      <c r="P88" s="104">
        <v>140</v>
      </c>
      <c r="Q88" s="20"/>
      <c r="R88" s="20">
        <f>N88</f>
        <v>132.5</v>
      </c>
      <c r="S88" s="32">
        <f t="shared" si="1"/>
        <v>88.51</v>
      </c>
      <c r="T88" s="20"/>
      <c r="U88" s="20"/>
      <c r="V88" s="20">
        <v>3</v>
      </c>
    </row>
    <row r="89" spans="1:22" ht="12.75">
      <c r="A89" s="20">
        <v>2</v>
      </c>
      <c r="B89" s="20">
        <v>4</v>
      </c>
      <c r="C89" s="20" t="s">
        <v>37</v>
      </c>
      <c r="D89" s="20" t="s">
        <v>30</v>
      </c>
      <c r="E89" s="20">
        <v>75</v>
      </c>
      <c r="F89" s="20" t="s">
        <v>861</v>
      </c>
      <c r="G89" s="20" t="s">
        <v>862</v>
      </c>
      <c r="H89" s="20" t="s">
        <v>35</v>
      </c>
      <c r="I89" s="20" t="s">
        <v>20</v>
      </c>
      <c r="J89" s="46">
        <v>34865</v>
      </c>
      <c r="K89" s="20" t="s">
        <v>118</v>
      </c>
      <c r="L89" s="19">
        <v>74.1</v>
      </c>
      <c r="M89" s="32">
        <v>0.6708</v>
      </c>
      <c r="N89" s="20">
        <v>130</v>
      </c>
      <c r="O89" s="104">
        <v>135</v>
      </c>
      <c r="P89" s="104">
        <v>135</v>
      </c>
      <c r="Q89" s="20"/>
      <c r="R89" s="20">
        <f>N89</f>
        <v>130</v>
      </c>
      <c r="S89" s="32">
        <f t="shared" si="1"/>
        <v>87.204</v>
      </c>
      <c r="T89" s="20"/>
      <c r="U89" s="20"/>
      <c r="V89" s="20">
        <v>2</v>
      </c>
    </row>
    <row r="90" spans="1:22" ht="12.75">
      <c r="A90" s="20">
        <v>1</v>
      </c>
      <c r="B90" s="20">
        <v>5</v>
      </c>
      <c r="C90" s="20" t="s">
        <v>37</v>
      </c>
      <c r="D90" s="20" t="s">
        <v>30</v>
      </c>
      <c r="E90" s="20">
        <v>75</v>
      </c>
      <c r="F90" s="20" t="s">
        <v>863</v>
      </c>
      <c r="G90" s="20" t="s">
        <v>203</v>
      </c>
      <c r="H90" s="20" t="s">
        <v>23</v>
      </c>
      <c r="I90" s="20" t="s">
        <v>20</v>
      </c>
      <c r="J90" s="46">
        <v>34830</v>
      </c>
      <c r="K90" s="20" t="s">
        <v>118</v>
      </c>
      <c r="L90" s="19">
        <v>71</v>
      </c>
      <c r="M90" s="32">
        <v>0.6947</v>
      </c>
      <c r="N90" s="20">
        <v>120</v>
      </c>
      <c r="O90" s="104">
        <v>125</v>
      </c>
      <c r="P90" s="20">
        <v>125</v>
      </c>
      <c r="Q90" s="20"/>
      <c r="R90" s="20">
        <f>P90</f>
        <v>125</v>
      </c>
      <c r="S90" s="32">
        <f t="shared" si="1"/>
        <v>86.83749999999999</v>
      </c>
      <c r="T90" s="20"/>
      <c r="U90" s="20"/>
      <c r="V90" s="20">
        <v>1</v>
      </c>
    </row>
    <row r="91" spans="1:22" ht="12.75">
      <c r="A91" s="20">
        <v>12</v>
      </c>
      <c r="B91" s="20">
        <v>1</v>
      </c>
      <c r="C91" s="20" t="s">
        <v>37</v>
      </c>
      <c r="D91" s="20" t="s">
        <v>30</v>
      </c>
      <c r="E91" s="20">
        <v>75</v>
      </c>
      <c r="F91" s="20" t="s">
        <v>864</v>
      </c>
      <c r="G91" s="20" t="s">
        <v>196</v>
      </c>
      <c r="H91" s="20" t="s">
        <v>196</v>
      </c>
      <c r="I91" s="20" t="s">
        <v>20</v>
      </c>
      <c r="J91" s="46">
        <v>28761</v>
      </c>
      <c r="K91" s="20" t="s">
        <v>151</v>
      </c>
      <c r="L91" s="19">
        <v>72.8</v>
      </c>
      <c r="M91" s="32">
        <v>0.6805</v>
      </c>
      <c r="N91" s="20">
        <v>120</v>
      </c>
      <c r="O91" s="20">
        <v>127.5</v>
      </c>
      <c r="P91" s="104">
        <v>132.5</v>
      </c>
      <c r="Q91" s="20"/>
      <c r="R91" s="20">
        <f>O91</f>
        <v>127.5</v>
      </c>
      <c r="S91" s="32">
        <f t="shared" si="1"/>
        <v>86.76375</v>
      </c>
      <c r="T91" s="20"/>
      <c r="U91" s="20" t="s">
        <v>865</v>
      </c>
      <c r="V91" s="20">
        <v>12</v>
      </c>
    </row>
    <row r="92" spans="1:22" ht="12.75">
      <c r="A92" s="20">
        <v>5</v>
      </c>
      <c r="B92" s="20">
        <v>2</v>
      </c>
      <c r="C92" s="20" t="s">
        <v>37</v>
      </c>
      <c r="D92" s="20" t="s">
        <v>30</v>
      </c>
      <c r="E92" s="20">
        <v>75</v>
      </c>
      <c r="F92" s="20" t="s">
        <v>866</v>
      </c>
      <c r="G92" s="20" t="s">
        <v>498</v>
      </c>
      <c r="H92" s="20" t="s">
        <v>498</v>
      </c>
      <c r="I92" s="20" t="s">
        <v>20</v>
      </c>
      <c r="J92" s="46">
        <v>27681</v>
      </c>
      <c r="K92" s="20" t="s">
        <v>151</v>
      </c>
      <c r="L92" s="19">
        <v>74.95</v>
      </c>
      <c r="M92" s="32">
        <v>0.6765</v>
      </c>
      <c r="N92" s="20">
        <v>120</v>
      </c>
      <c r="O92" s="104">
        <v>132.5</v>
      </c>
      <c r="P92" s="104">
        <v>137.5</v>
      </c>
      <c r="Q92" s="20"/>
      <c r="R92" s="20">
        <f>N92</f>
        <v>120</v>
      </c>
      <c r="S92" s="32">
        <f t="shared" si="1"/>
        <v>81.17999999999999</v>
      </c>
      <c r="T92" s="20"/>
      <c r="U92" s="20" t="s">
        <v>867</v>
      </c>
      <c r="V92" s="20">
        <v>5</v>
      </c>
    </row>
    <row r="93" spans="1:22" ht="12.75">
      <c r="A93" s="20">
        <v>12</v>
      </c>
      <c r="B93" s="20">
        <v>1</v>
      </c>
      <c r="C93" s="20" t="s">
        <v>37</v>
      </c>
      <c r="D93" s="20" t="s">
        <v>30</v>
      </c>
      <c r="E93" s="20">
        <v>75</v>
      </c>
      <c r="F93" s="20" t="s">
        <v>868</v>
      </c>
      <c r="G93" s="20" t="s">
        <v>869</v>
      </c>
      <c r="H93" s="20" t="s">
        <v>23</v>
      </c>
      <c r="I93" s="20" t="s">
        <v>20</v>
      </c>
      <c r="J93" s="46">
        <v>26381</v>
      </c>
      <c r="K93" s="20" t="s">
        <v>52</v>
      </c>
      <c r="L93" s="19">
        <v>73.6</v>
      </c>
      <c r="M93" s="32">
        <v>0.721</v>
      </c>
      <c r="N93" s="20">
        <v>97.5</v>
      </c>
      <c r="O93" s="20">
        <v>105</v>
      </c>
      <c r="P93" s="20">
        <v>110</v>
      </c>
      <c r="Q93" s="20"/>
      <c r="R93" s="20">
        <f>P93</f>
        <v>110</v>
      </c>
      <c r="S93" s="32">
        <f t="shared" si="1"/>
        <v>79.31</v>
      </c>
      <c r="T93" s="20"/>
      <c r="U93" s="20"/>
      <c r="V93" s="20">
        <v>12</v>
      </c>
    </row>
    <row r="94" spans="1:22" ht="12.75">
      <c r="A94" s="20">
        <v>12</v>
      </c>
      <c r="B94" s="20">
        <v>1</v>
      </c>
      <c r="C94" s="20" t="s">
        <v>37</v>
      </c>
      <c r="D94" s="20" t="s">
        <v>30</v>
      </c>
      <c r="E94" s="20">
        <v>75</v>
      </c>
      <c r="F94" s="20" t="s">
        <v>870</v>
      </c>
      <c r="G94" s="20" t="s">
        <v>134</v>
      </c>
      <c r="H94" s="20" t="s">
        <v>35</v>
      </c>
      <c r="I94" s="20" t="s">
        <v>20</v>
      </c>
      <c r="J94" s="46">
        <v>24528</v>
      </c>
      <c r="K94" s="20" t="s">
        <v>123</v>
      </c>
      <c r="L94" s="19">
        <v>74.7</v>
      </c>
      <c r="M94" s="32">
        <v>0.8026</v>
      </c>
      <c r="N94" s="20">
        <v>140</v>
      </c>
      <c r="O94" s="20">
        <v>145</v>
      </c>
      <c r="P94" s="104">
        <v>147.5</v>
      </c>
      <c r="Q94" s="20"/>
      <c r="R94" s="20">
        <f>O94</f>
        <v>145</v>
      </c>
      <c r="S94" s="32">
        <f t="shared" si="1"/>
        <v>116.377</v>
      </c>
      <c r="T94" s="20"/>
      <c r="U94" s="20"/>
      <c r="V94" s="20">
        <v>12</v>
      </c>
    </row>
    <row r="95" spans="1:22" ht="12.75">
      <c r="A95" s="20">
        <v>5</v>
      </c>
      <c r="B95" s="20">
        <v>2</v>
      </c>
      <c r="C95" s="20" t="s">
        <v>37</v>
      </c>
      <c r="D95" s="20" t="s">
        <v>30</v>
      </c>
      <c r="E95" s="20">
        <v>75</v>
      </c>
      <c r="F95" s="20" t="s">
        <v>871</v>
      </c>
      <c r="G95" s="20" t="s">
        <v>49</v>
      </c>
      <c r="H95" s="20" t="s">
        <v>49</v>
      </c>
      <c r="I95" s="20" t="s">
        <v>20</v>
      </c>
      <c r="J95" s="46">
        <v>24694</v>
      </c>
      <c r="K95" s="20" t="s">
        <v>123</v>
      </c>
      <c r="L95" s="19">
        <v>73.4</v>
      </c>
      <c r="M95" s="32">
        <v>0.8139</v>
      </c>
      <c r="N95" s="20">
        <v>85</v>
      </c>
      <c r="O95" s="20">
        <v>90</v>
      </c>
      <c r="P95" s="104">
        <v>92.5</v>
      </c>
      <c r="Q95" s="20"/>
      <c r="R95" s="20">
        <f>O95</f>
        <v>90</v>
      </c>
      <c r="S95" s="32">
        <f t="shared" si="1"/>
        <v>73.25099999999999</v>
      </c>
      <c r="T95" s="20"/>
      <c r="U95" s="20" t="s">
        <v>872</v>
      </c>
      <c r="V95" s="20">
        <v>5</v>
      </c>
    </row>
    <row r="96" spans="1:22" ht="12.75">
      <c r="A96" s="20">
        <v>12</v>
      </c>
      <c r="B96" s="20">
        <v>1</v>
      </c>
      <c r="C96" s="20" t="s">
        <v>37</v>
      </c>
      <c r="D96" s="20" t="s">
        <v>30</v>
      </c>
      <c r="E96" s="20">
        <v>75</v>
      </c>
      <c r="F96" s="20" t="s">
        <v>873</v>
      </c>
      <c r="G96" s="20" t="s">
        <v>196</v>
      </c>
      <c r="H96" s="20" t="s">
        <v>196</v>
      </c>
      <c r="I96" s="20" t="s">
        <v>20</v>
      </c>
      <c r="J96" s="97">
        <v>23168</v>
      </c>
      <c r="K96" s="45" t="s">
        <v>158</v>
      </c>
      <c r="L96" s="96">
        <v>75</v>
      </c>
      <c r="M96" s="32">
        <v>0.917</v>
      </c>
      <c r="N96" s="20">
        <v>122.5</v>
      </c>
      <c r="O96" s="20">
        <v>127.5</v>
      </c>
      <c r="P96" s="20">
        <v>130</v>
      </c>
      <c r="Q96" s="20"/>
      <c r="R96" s="20">
        <f>P96</f>
        <v>130</v>
      </c>
      <c r="S96" s="32">
        <f t="shared" si="1"/>
        <v>119.21000000000001</v>
      </c>
      <c r="T96" s="20"/>
      <c r="U96" s="20" t="s">
        <v>732</v>
      </c>
      <c r="V96" s="20">
        <v>12</v>
      </c>
    </row>
    <row r="97" spans="1:22" ht="12.75">
      <c r="A97" s="20">
        <v>5</v>
      </c>
      <c r="B97" s="20">
        <v>2</v>
      </c>
      <c r="C97" s="20" t="s">
        <v>37</v>
      </c>
      <c r="D97" s="20" t="s">
        <v>30</v>
      </c>
      <c r="E97" s="20">
        <v>75</v>
      </c>
      <c r="F97" s="20" t="s">
        <v>874</v>
      </c>
      <c r="G97" s="20" t="s">
        <v>382</v>
      </c>
      <c r="H97" s="20" t="s">
        <v>382</v>
      </c>
      <c r="I97" s="20" t="s">
        <v>20</v>
      </c>
      <c r="J97" s="46">
        <v>22596</v>
      </c>
      <c r="K97" s="20" t="s">
        <v>158</v>
      </c>
      <c r="L97" s="19">
        <v>73</v>
      </c>
      <c r="M97" s="32">
        <v>0.9369</v>
      </c>
      <c r="N97" s="20">
        <v>120</v>
      </c>
      <c r="O97" s="20">
        <v>125</v>
      </c>
      <c r="P97" s="20">
        <v>127.5</v>
      </c>
      <c r="Q97" s="20"/>
      <c r="R97" s="20">
        <f>P97</f>
        <v>127.5</v>
      </c>
      <c r="S97" s="32">
        <f t="shared" si="1"/>
        <v>119.45474999999999</v>
      </c>
      <c r="T97" s="20"/>
      <c r="U97" s="20" t="s">
        <v>875</v>
      </c>
      <c r="V97" s="20">
        <v>5</v>
      </c>
    </row>
    <row r="98" spans="1:22" ht="12.75">
      <c r="A98" s="20">
        <v>0</v>
      </c>
      <c r="B98" s="20" t="s">
        <v>172</v>
      </c>
      <c r="C98" s="20" t="s">
        <v>37</v>
      </c>
      <c r="D98" s="20" t="s">
        <v>30</v>
      </c>
      <c r="E98" s="20">
        <v>75</v>
      </c>
      <c r="F98" s="20" t="s">
        <v>615</v>
      </c>
      <c r="G98" s="20" t="s">
        <v>196</v>
      </c>
      <c r="H98" s="20" t="s">
        <v>196</v>
      </c>
      <c r="I98" s="20" t="s">
        <v>20</v>
      </c>
      <c r="J98" s="46">
        <v>20361</v>
      </c>
      <c r="K98" s="20" t="s">
        <v>53</v>
      </c>
      <c r="L98" s="19">
        <v>74.9</v>
      </c>
      <c r="M98" s="32">
        <v>1.204</v>
      </c>
      <c r="N98" s="104">
        <v>122.5</v>
      </c>
      <c r="O98" s="104">
        <v>0</v>
      </c>
      <c r="P98" s="104">
        <v>0</v>
      </c>
      <c r="Q98" s="20"/>
      <c r="R98" s="20">
        <v>0</v>
      </c>
      <c r="S98" s="32">
        <f t="shared" si="1"/>
        <v>0</v>
      </c>
      <c r="T98" s="20"/>
      <c r="U98" s="20"/>
      <c r="V98" s="20">
        <v>0</v>
      </c>
    </row>
    <row r="99" spans="1:22" ht="12.75">
      <c r="A99" s="20">
        <v>12</v>
      </c>
      <c r="B99" s="20">
        <v>1</v>
      </c>
      <c r="C99" s="20" t="s">
        <v>37</v>
      </c>
      <c r="D99" s="20" t="s">
        <v>30</v>
      </c>
      <c r="E99" s="20">
        <v>75</v>
      </c>
      <c r="F99" s="20" t="s">
        <v>876</v>
      </c>
      <c r="G99" s="20" t="s">
        <v>203</v>
      </c>
      <c r="H99" s="20" t="s">
        <v>23</v>
      </c>
      <c r="I99" s="20" t="s">
        <v>20</v>
      </c>
      <c r="J99" s="46">
        <v>17766</v>
      </c>
      <c r="K99" s="20" t="s">
        <v>567</v>
      </c>
      <c r="L99" s="19">
        <v>74.5</v>
      </c>
      <c r="M99" s="32">
        <v>1.3774</v>
      </c>
      <c r="N99" s="20">
        <v>110</v>
      </c>
      <c r="O99" s="20">
        <v>115</v>
      </c>
      <c r="P99" s="20">
        <v>117.5</v>
      </c>
      <c r="Q99" s="20"/>
      <c r="R99" s="20">
        <f>P99</f>
        <v>117.5</v>
      </c>
      <c r="S99" s="32">
        <f t="shared" si="1"/>
        <v>161.84449999999998</v>
      </c>
      <c r="T99" s="20"/>
      <c r="U99" s="20" t="s">
        <v>877</v>
      </c>
      <c r="V99" s="20">
        <v>12</v>
      </c>
    </row>
    <row r="100" spans="1:22" ht="12.75">
      <c r="A100" s="20">
        <v>5</v>
      </c>
      <c r="B100" s="20">
        <v>2</v>
      </c>
      <c r="C100" s="20" t="s">
        <v>37</v>
      </c>
      <c r="D100" s="20" t="s">
        <v>30</v>
      </c>
      <c r="E100" s="20">
        <v>75</v>
      </c>
      <c r="F100" s="20" t="s">
        <v>878</v>
      </c>
      <c r="G100" s="20" t="s">
        <v>134</v>
      </c>
      <c r="H100" s="20" t="s">
        <v>23</v>
      </c>
      <c r="I100" s="20" t="s">
        <v>20</v>
      </c>
      <c r="J100" s="46">
        <v>16382</v>
      </c>
      <c r="K100" s="20" t="s">
        <v>567</v>
      </c>
      <c r="L100" s="19">
        <v>72.8</v>
      </c>
      <c r="M100" s="32">
        <v>1.4154</v>
      </c>
      <c r="N100" s="20">
        <v>80</v>
      </c>
      <c r="O100" s="20">
        <v>85</v>
      </c>
      <c r="P100" s="104">
        <v>87.5</v>
      </c>
      <c r="Q100" s="20"/>
      <c r="R100" s="20">
        <f>O100</f>
        <v>85</v>
      </c>
      <c r="S100" s="32">
        <f t="shared" si="1"/>
        <v>120.309</v>
      </c>
      <c r="T100" s="20"/>
      <c r="U100" s="20" t="s">
        <v>822</v>
      </c>
      <c r="V100" s="20">
        <v>5</v>
      </c>
    </row>
    <row r="101" spans="1:22" ht="12.75">
      <c r="A101" s="20">
        <v>12</v>
      </c>
      <c r="B101" s="20">
        <v>1</v>
      </c>
      <c r="C101" s="20" t="s">
        <v>37</v>
      </c>
      <c r="D101" s="20" t="s">
        <v>30</v>
      </c>
      <c r="E101" s="20">
        <v>75</v>
      </c>
      <c r="F101" s="20" t="s">
        <v>879</v>
      </c>
      <c r="G101" s="20" t="s">
        <v>116</v>
      </c>
      <c r="H101" s="20" t="s">
        <v>23</v>
      </c>
      <c r="I101" s="20" t="s">
        <v>20</v>
      </c>
      <c r="J101" s="46">
        <v>15180</v>
      </c>
      <c r="K101" s="20" t="s">
        <v>842</v>
      </c>
      <c r="L101" s="19">
        <v>74.5</v>
      </c>
      <c r="M101" s="32">
        <v>1.3928</v>
      </c>
      <c r="N101" s="20">
        <v>85</v>
      </c>
      <c r="O101" s="20">
        <v>90</v>
      </c>
      <c r="P101" s="20">
        <v>95</v>
      </c>
      <c r="Q101" s="20"/>
      <c r="R101" s="20">
        <f>P101</f>
        <v>95</v>
      </c>
      <c r="S101" s="32">
        <f t="shared" si="1"/>
        <v>132.316</v>
      </c>
      <c r="T101" s="20"/>
      <c r="U101" s="20" t="s">
        <v>813</v>
      </c>
      <c r="V101" s="20">
        <v>12</v>
      </c>
    </row>
    <row r="102" spans="1:22" ht="12.75">
      <c r="A102" s="20">
        <v>12</v>
      </c>
      <c r="B102" s="20">
        <v>1</v>
      </c>
      <c r="C102" s="20" t="s">
        <v>37</v>
      </c>
      <c r="D102" s="20" t="s">
        <v>30</v>
      </c>
      <c r="E102" s="20">
        <v>75</v>
      </c>
      <c r="F102" s="20" t="s">
        <v>880</v>
      </c>
      <c r="G102" s="20" t="s">
        <v>418</v>
      </c>
      <c r="H102" s="20" t="s">
        <v>418</v>
      </c>
      <c r="I102" s="20" t="s">
        <v>20</v>
      </c>
      <c r="J102" s="46">
        <v>32963</v>
      </c>
      <c r="K102" s="20" t="s">
        <v>19</v>
      </c>
      <c r="L102" s="19">
        <v>75</v>
      </c>
      <c r="M102" s="32">
        <v>0.6645</v>
      </c>
      <c r="N102" s="20">
        <v>177.5</v>
      </c>
      <c r="O102" s="20">
        <v>182.5</v>
      </c>
      <c r="P102" s="20">
        <v>185</v>
      </c>
      <c r="Q102" s="20"/>
      <c r="R102" s="20">
        <f>P102</f>
        <v>185</v>
      </c>
      <c r="S102" s="32">
        <f t="shared" si="1"/>
        <v>122.93249999999999</v>
      </c>
      <c r="T102" s="20" t="s">
        <v>374</v>
      </c>
      <c r="U102" s="20" t="s">
        <v>881</v>
      </c>
      <c r="V102" s="20">
        <v>27</v>
      </c>
    </row>
    <row r="103" spans="1:22" ht="12.75">
      <c r="A103" s="20">
        <v>5</v>
      </c>
      <c r="B103" s="20">
        <v>2</v>
      </c>
      <c r="C103" s="20" t="s">
        <v>37</v>
      </c>
      <c r="D103" s="20" t="s">
        <v>30</v>
      </c>
      <c r="E103" s="20">
        <v>75</v>
      </c>
      <c r="F103" s="20" t="s">
        <v>882</v>
      </c>
      <c r="G103" s="20" t="s">
        <v>196</v>
      </c>
      <c r="H103" s="20" t="s">
        <v>196</v>
      </c>
      <c r="I103" s="20" t="s">
        <v>20</v>
      </c>
      <c r="J103" s="46">
        <v>33780</v>
      </c>
      <c r="K103" s="20" t="s">
        <v>19</v>
      </c>
      <c r="L103" s="19">
        <v>72.9</v>
      </c>
      <c r="M103" s="32">
        <v>0.6797</v>
      </c>
      <c r="N103" s="20">
        <v>160</v>
      </c>
      <c r="O103" s="104">
        <v>165</v>
      </c>
      <c r="P103" s="104">
        <v>170</v>
      </c>
      <c r="Q103" s="20"/>
      <c r="R103" s="20">
        <f>N103</f>
        <v>160</v>
      </c>
      <c r="S103" s="32">
        <f t="shared" si="1"/>
        <v>108.752</v>
      </c>
      <c r="T103" s="20"/>
      <c r="U103" s="20" t="s">
        <v>802</v>
      </c>
      <c r="V103" s="20">
        <v>5</v>
      </c>
    </row>
    <row r="104" spans="1:22" ht="12.75">
      <c r="A104" s="20">
        <v>3</v>
      </c>
      <c r="B104" s="20">
        <v>3</v>
      </c>
      <c r="C104" s="20" t="s">
        <v>37</v>
      </c>
      <c r="D104" s="20" t="s">
        <v>30</v>
      </c>
      <c r="E104" s="20">
        <v>75</v>
      </c>
      <c r="F104" s="20" t="s">
        <v>883</v>
      </c>
      <c r="G104" s="20" t="s">
        <v>203</v>
      </c>
      <c r="H104" s="20" t="s">
        <v>23</v>
      </c>
      <c r="I104" s="20" t="s">
        <v>20</v>
      </c>
      <c r="J104" s="46">
        <v>30858</v>
      </c>
      <c r="K104" s="20" t="s">
        <v>19</v>
      </c>
      <c r="L104" s="19">
        <v>74.3</v>
      </c>
      <c r="M104" s="32">
        <v>0.6694</v>
      </c>
      <c r="N104" s="104">
        <v>150</v>
      </c>
      <c r="O104" s="20">
        <v>157.5</v>
      </c>
      <c r="P104" s="104">
        <v>162.5</v>
      </c>
      <c r="Q104" s="20"/>
      <c r="R104" s="20">
        <f>O104</f>
        <v>157.5</v>
      </c>
      <c r="S104" s="32">
        <f t="shared" si="1"/>
        <v>105.4305</v>
      </c>
      <c r="T104" s="20"/>
      <c r="U104" s="20"/>
      <c r="V104" s="20">
        <v>3</v>
      </c>
    </row>
    <row r="105" spans="1:22" ht="12.75">
      <c r="A105" s="20">
        <v>2</v>
      </c>
      <c r="B105" s="20">
        <v>4</v>
      </c>
      <c r="C105" s="20" t="s">
        <v>37</v>
      </c>
      <c r="D105" s="20" t="s">
        <v>30</v>
      </c>
      <c r="E105" s="20">
        <v>75</v>
      </c>
      <c r="F105" s="20" t="s">
        <v>884</v>
      </c>
      <c r="G105" s="20" t="s">
        <v>203</v>
      </c>
      <c r="H105" s="20" t="s">
        <v>23</v>
      </c>
      <c r="I105" s="20" t="s">
        <v>20</v>
      </c>
      <c r="J105" s="46">
        <v>34495</v>
      </c>
      <c r="K105" s="20" t="s">
        <v>19</v>
      </c>
      <c r="L105" s="19">
        <v>73.1</v>
      </c>
      <c r="M105" s="32">
        <v>0.6782</v>
      </c>
      <c r="N105" s="20">
        <v>135</v>
      </c>
      <c r="O105" s="20">
        <v>145</v>
      </c>
      <c r="P105" s="104">
        <v>157.5</v>
      </c>
      <c r="Q105" s="20"/>
      <c r="R105" s="20">
        <f>O105</f>
        <v>145</v>
      </c>
      <c r="S105" s="32">
        <f t="shared" si="1"/>
        <v>98.339</v>
      </c>
      <c r="T105" s="20"/>
      <c r="U105" s="20"/>
      <c r="V105" s="20">
        <v>2</v>
      </c>
    </row>
    <row r="106" spans="1:22" ht="12.75">
      <c r="A106" s="20">
        <v>1</v>
      </c>
      <c r="B106" s="20">
        <v>5</v>
      </c>
      <c r="C106" s="20" t="s">
        <v>37</v>
      </c>
      <c r="D106" s="20" t="s">
        <v>30</v>
      </c>
      <c r="E106" s="20">
        <v>75</v>
      </c>
      <c r="F106" s="20" t="s">
        <v>885</v>
      </c>
      <c r="G106" s="20" t="s">
        <v>134</v>
      </c>
      <c r="H106" s="20" t="s">
        <v>23</v>
      </c>
      <c r="I106" s="20" t="s">
        <v>20</v>
      </c>
      <c r="J106" s="46">
        <v>31977</v>
      </c>
      <c r="K106" s="20" t="s">
        <v>19</v>
      </c>
      <c r="L106" s="19">
        <v>74.9</v>
      </c>
      <c r="M106" s="32">
        <v>0.6652</v>
      </c>
      <c r="N106" s="20">
        <v>140</v>
      </c>
      <c r="O106" s="20">
        <v>145</v>
      </c>
      <c r="P106" s="104">
        <v>150</v>
      </c>
      <c r="Q106" s="20"/>
      <c r="R106" s="20">
        <f>O106</f>
        <v>145</v>
      </c>
      <c r="S106" s="32">
        <f t="shared" si="1"/>
        <v>96.45400000000001</v>
      </c>
      <c r="T106" s="20"/>
      <c r="U106" s="20"/>
      <c r="V106" s="20">
        <v>1</v>
      </c>
    </row>
    <row r="107" spans="1:22" ht="12.75">
      <c r="A107" s="20">
        <v>0</v>
      </c>
      <c r="B107" s="20">
        <v>6</v>
      </c>
      <c r="C107" s="20" t="s">
        <v>37</v>
      </c>
      <c r="D107" s="20" t="s">
        <v>30</v>
      </c>
      <c r="E107" s="20">
        <v>75</v>
      </c>
      <c r="F107" s="20" t="s">
        <v>886</v>
      </c>
      <c r="G107" s="20" t="s">
        <v>887</v>
      </c>
      <c r="H107" s="20" t="s">
        <v>23</v>
      </c>
      <c r="I107" s="20" t="s">
        <v>20</v>
      </c>
      <c r="J107" s="46">
        <v>31429</v>
      </c>
      <c r="K107" s="20" t="s">
        <v>19</v>
      </c>
      <c r="L107" s="19">
        <v>74.5</v>
      </c>
      <c r="M107" s="32">
        <v>0.668</v>
      </c>
      <c r="N107" s="104">
        <v>120</v>
      </c>
      <c r="O107" s="106">
        <v>137.5</v>
      </c>
      <c r="P107" s="20">
        <v>137.5</v>
      </c>
      <c r="Q107" s="20"/>
      <c r="R107" s="20">
        <f>P107</f>
        <v>137.5</v>
      </c>
      <c r="S107" s="32">
        <f t="shared" si="1"/>
        <v>91.85000000000001</v>
      </c>
      <c r="T107" s="20"/>
      <c r="U107" s="20"/>
      <c r="V107" s="20">
        <v>0</v>
      </c>
    </row>
    <row r="108" spans="1:22" ht="12.75">
      <c r="A108" s="20">
        <v>0</v>
      </c>
      <c r="B108" s="20">
        <v>7</v>
      </c>
      <c r="C108" s="20" t="s">
        <v>37</v>
      </c>
      <c r="D108" s="20" t="s">
        <v>30</v>
      </c>
      <c r="E108" s="20">
        <v>75</v>
      </c>
      <c r="F108" s="20" t="s">
        <v>473</v>
      </c>
      <c r="G108" s="20" t="s">
        <v>33</v>
      </c>
      <c r="H108" s="20" t="s">
        <v>33</v>
      </c>
      <c r="I108" s="20" t="s">
        <v>33</v>
      </c>
      <c r="J108" s="97">
        <v>34587</v>
      </c>
      <c r="K108" s="45" t="s">
        <v>19</v>
      </c>
      <c r="L108" s="96">
        <v>74.55</v>
      </c>
      <c r="M108" s="32">
        <v>0.6673</v>
      </c>
      <c r="N108" s="20">
        <v>135</v>
      </c>
      <c r="O108" s="104">
        <v>137.5</v>
      </c>
      <c r="P108" s="20">
        <v>137.5</v>
      </c>
      <c r="Q108" s="20"/>
      <c r="R108" s="20">
        <f>P108</f>
        <v>137.5</v>
      </c>
      <c r="S108" s="32">
        <f t="shared" si="1"/>
        <v>91.75375</v>
      </c>
      <c r="T108" s="20"/>
      <c r="U108" s="20" t="s">
        <v>492</v>
      </c>
      <c r="V108" s="20">
        <v>0</v>
      </c>
    </row>
    <row r="109" spans="1:22" ht="12.75">
      <c r="A109" s="20">
        <v>0</v>
      </c>
      <c r="B109" s="20">
        <v>8</v>
      </c>
      <c r="C109" s="20" t="s">
        <v>37</v>
      </c>
      <c r="D109" s="20" t="s">
        <v>30</v>
      </c>
      <c r="E109" s="20">
        <v>75</v>
      </c>
      <c r="F109" s="20" t="s">
        <v>888</v>
      </c>
      <c r="G109" s="20" t="s">
        <v>526</v>
      </c>
      <c r="H109" s="20" t="s">
        <v>23</v>
      </c>
      <c r="I109" s="20" t="s">
        <v>20</v>
      </c>
      <c r="J109" s="46">
        <v>32968</v>
      </c>
      <c r="K109" s="20" t="s">
        <v>19</v>
      </c>
      <c r="L109" s="19">
        <v>73.8</v>
      </c>
      <c r="M109" s="32">
        <v>0.673</v>
      </c>
      <c r="N109" s="20">
        <v>130</v>
      </c>
      <c r="O109" s="104">
        <v>135</v>
      </c>
      <c r="P109" s="104">
        <v>137.5</v>
      </c>
      <c r="Q109" s="20"/>
      <c r="R109" s="20">
        <f>N109</f>
        <v>130</v>
      </c>
      <c r="S109" s="32">
        <f t="shared" si="1"/>
        <v>87.49000000000001</v>
      </c>
      <c r="T109" s="20"/>
      <c r="U109" s="20" t="s">
        <v>889</v>
      </c>
      <c r="V109" s="20">
        <v>0</v>
      </c>
    </row>
    <row r="110" spans="1:22" ht="12.75">
      <c r="A110" s="20">
        <v>0</v>
      </c>
      <c r="B110" s="20">
        <v>9</v>
      </c>
      <c r="C110" s="20" t="s">
        <v>37</v>
      </c>
      <c r="D110" s="20" t="s">
        <v>30</v>
      </c>
      <c r="E110" s="20">
        <v>75</v>
      </c>
      <c r="F110" s="20" t="s">
        <v>890</v>
      </c>
      <c r="G110" s="20" t="s">
        <v>134</v>
      </c>
      <c r="H110" s="20" t="s">
        <v>23</v>
      </c>
      <c r="I110" s="20" t="s">
        <v>20</v>
      </c>
      <c r="J110" s="46">
        <v>28940</v>
      </c>
      <c r="K110" s="20" t="s">
        <v>19</v>
      </c>
      <c r="L110" s="19">
        <v>72.2</v>
      </c>
      <c r="M110" s="32">
        <v>0.6851</v>
      </c>
      <c r="N110" s="20">
        <v>110</v>
      </c>
      <c r="O110" s="20">
        <v>115</v>
      </c>
      <c r="P110" s="20">
        <v>120</v>
      </c>
      <c r="Q110" s="20"/>
      <c r="R110" s="20">
        <f>P110</f>
        <v>120</v>
      </c>
      <c r="S110" s="32">
        <f t="shared" si="1"/>
        <v>82.212</v>
      </c>
      <c r="T110" s="20"/>
      <c r="U110" s="20" t="s">
        <v>546</v>
      </c>
      <c r="V110" s="20">
        <v>0</v>
      </c>
    </row>
    <row r="111" spans="1:22" ht="12.75">
      <c r="A111" s="20">
        <v>0</v>
      </c>
      <c r="B111" s="20">
        <v>10</v>
      </c>
      <c r="C111" s="20" t="s">
        <v>37</v>
      </c>
      <c r="D111" s="20" t="s">
        <v>30</v>
      </c>
      <c r="E111" s="20">
        <v>75</v>
      </c>
      <c r="F111" s="20" t="s">
        <v>891</v>
      </c>
      <c r="G111" s="20" t="s">
        <v>147</v>
      </c>
      <c r="H111" s="20" t="s">
        <v>35</v>
      </c>
      <c r="I111" s="20" t="s">
        <v>20</v>
      </c>
      <c r="J111" s="46">
        <v>30825</v>
      </c>
      <c r="K111" s="20" t="s">
        <v>19</v>
      </c>
      <c r="L111" s="19">
        <v>74.8</v>
      </c>
      <c r="M111" s="32">
        <v>0.6559</v>
      </c>
      <c r="N111" s="20">
        <v>110</v>
      </c>
      <c r="O111" s="104">
        <v>117.5</v>
      </c>
      <c r="P111" s="20">
        <v>117.5</v>
      </c>
      <c r="Q111" s="20"/>
      <c r="R111" s="20">
        <f>P111</f>
        <v>117.5</v>
      </c>
      <c r="S111" s="32">
        <f t="shared" si="1"/>
        <v>77.06825</v>
      </c>
      <c r="T111" s="20"/>
      <c r="U111" s="20"/>
      <c r="V111" s="20">
        <v>0</v>
      </c>
    </row>
    <row r="112" spans="1:22" ht="12.75">
      <c r="A112" s="20">
        <v>0</v>
      </c>
      <c r="B112" s="20" t="s">
        <v>172</v>
      </c>
      <c r="C112" s="20" t="s">
        <v>37</v>
      </c>
      <c r="D112" s="20" t="s">
        <v>30</v>
      </c>
      <c r="E112" s="20">
        <v>75</v>
      </c>
      <c r="F112" s="20" t="s">
        <v>892</v>
      </c>
      <c r="G112" s="20" t="s">
        <v>49</v>
      </c>
      <c r="H112" s="20" t="s">
        <v>49</v>
      </c>
      <c r="I112" s="20" t="s">
        <v>20</v>
      </c>
      <c r="J112" s="46">
        <v>34599</v>
      </c>
      <c r="K112" s="20" t="s">
        <v>19</v>
      </c>
      <c r="L112" s="19">
        <v>74.6</v>
      </c>
      <c r="M112" s="32">
        <v>0.6673</v>
      </c>
      <c r="N112" s="104">
        <v>240</v>
      </c>
      <c r="O112" s="20">
        <v>0</v>
      </c>
      <c r="P112" s="20">
        <v>0</v>
      </c>
      <c r="Q112" s="20"/>
      <c r="R112" s="20">
        <v>0</v>
      </c>
      <c r="S112" s="32">
        <f t="shared" si="1"/>
        <v>0</v>
      </c>
      <c r="T112" s="20"/>
      <c r="U112" s="20" t="s">
        <v>730</v>
      </c>
      <c r="V112" s="20">
        <v>0</v>
      </c>
    </row>
    <row r="113" spans="1:22" ht="12.75">
      <c r="A113" s="20">
        <v>0</v>
      </c>
      <c r="B113" s="20" t="s">
        <v>172</v>
      </c>
      <c r="C113" s="20" t="s">
        <v>37</v>
      </c>
      <c r="D113" s="20" t="s">
        <v>30</v>
      </c>
      <c r="E113" s="20">
        <v>75</v>
      </c>
      <c r="F113" s="20" t="s">
        <v>893</v>
      </c>
      <c r="G113" s="20" t="s">
        <v>196</v>
      </c>
      <c r="H113" s="20" t="s">
        <v>196</v>
      </c>
      <c r="I113" s="20" t="s">
        <v>20</v>
      </c>
      <c r="J113" s="46">
        <v>31654</v>
      </c>
      <c r="K113" s="20" t="s">
        <v>19</v>
      </c>
      <c r="L113" s="19">
        <v>74.8</v>
      </c>
      <c r="M113" s="32">
        <v>0.6559</v>
      </c>
      <c r="N113" s="104">
        <v>55</v>
      </c>
      <c r="O113" s="20">
        <v>0</v>
      </c>
      <c r="P113" s="20">
        <v>0</v>
      </c>
      <c r="Q113" s="20"/>
      <c r="R113" s="20">
        <v>0</v>
      </c>
      <c r="S113" s="32">
        <f t="shared" si="1"/>
        <v>0</v>
      </c>
      <c r="T113" s="20"/>
      <c r="U113" s="20"/>
      <c r="V113" s="20">
        <v>0</v>
      </c>
    </row>
    <row r="114" spans="1:22" ht="12.75">
      <c r="A114" s="20">
        <v>12</v>
      </c>
      <c r="B114" s="20">
        <v>1</v>
      </c>
      <c r="C114" s="20" t="s">
        <v>37</v>
      </c>
      <c r="D114" s="20" t="s">
        <v>30</v>
      </c>
      <c r="E114" s="20">
        <v>75</v>
      </c>
      <c r="F114" s="20" t="s">
        <v>894</v>
      </c>
      <c r="G114" s="20" t="s">
        <v>895</v>
      </c>
      <c r="H114" s="20" t="s">
        <v>896</v>
      </c>
      <c r="I114" s="20" t="s">
        <v>20</v>
      </c>
      <c r="J114" s="46">
        <v>38241</v>
      </c>
      <c r="K114" s="20" t="s">
        <v>135</v>
      </c>
      <c r="L114" s="19">
        <v>75</v>
      </c>
      <c r="M114" s="32">
        <v>0.8173</v>
      </c>
      <c r="N114" s="20">
        <v>122.5</v>
      </c>
      <c r="O114" s="20">
        <v>127.5</v>
      </c>
      <c r="P114" s="104">
        <v>132.5</v>
      </c>
      <c r="Q114" s="104">
        <v>132.5</v>
      </c>
      <c r="R114" s="20">
        <f>O114</f>
        <v>127.5</v>
      </c>
      <c r="S114" s="32">
        <f t="shared" si="1"/>
        <v>104.20575000000001</v>
      </c>
      <c r="T114" s="20" t="s">
        <v>376</v>
      </c>
      <c r="U114" s="20" t="s">
        <v>897</v>
      </c>
      <c r="V114" s="20">
        <v>48</v>
      </c>
    </row>
    <row r="115" spans="1:22" ht="12.75">
      <c r="A115" s="20">
        <v>12</v>
      </c>
      <c r="B115" s="20">
        <v>1</v>
      </c>
      <c r="C115" s="20" t="s">
        <v>37</v>
      </c>
      <c r="D115" s="20" t="s">
        <v>30</v>
      </c>
      <c r="E115" s="20">
        <v>75</v>
      </c>
      <c r="F115" s="20" t="s">
        <v>898</v>
      </c>
      <c r="G115" s="20" t="s">
        <v>899</v>
      </c>
      <c r="H115" s="20" t="s">
        <v>35</v>
      </c>
      <c r="I115" s="20" t="s">
        <v>20</v>
      </c>
      <c r="J115" s="46">
        <v>36868</v>
      </c>
      <c r="K115" s="20" t="s">
        <v>165</v>
      </c>
      <c r="L115" s="19">
        <v>73.35</v>
      </c>
      <c r="M115" s="32">
        <v>0.7308</v>
      </c>
      <c r="N115" s="20">
        <v>132.5</v>
      </c>
      <c r="O115" s="104">
        <v>137.5</v>
      </c>
      <c r="P115" s="104">
        <v>137.5</v>
      </c>
      <c r="Q115" s="20"/>
      <c r="R115" s="20">
        <f>N115</f>
        <v>132.5</v>
      </c>
      <c r="S115" s="32">
        <f t="shared" si="1"/>
        <v>96.831</v>
      </c>
      <c r="T115" s="20"/>
      <c r="U115" s="20" t="s">
        <v>900</v>
      </c>
      <c r="V115" s="20">
        <v>12</v>
      </c>
    </row>
    <row r="116" spans="1:22" s="107" customFormat="1" ht="12.75">
      <c r="A116" s="20">
        <v>5</v>
      </c>
      <c r="B116" s="20">
        <v>2</v>
      </c>
      <c r="C116" s="20" t="s">
        <v>37</v>
      </c>
      <c r="D116" s="20" t="s">
        <v>30</v>
      </c>
      <c r="E116" s="20">
        <v>75</v>
      </c>
      <c r="F116" s="20" t="s">
        <v>901</v>
      </c>
      <c r="G116" s="20" t="s">
        <v>853</v>
      </c>
      <c r="H116" s="20" t="s">
        <v>23</v>
      </c>
      <c r="I116" s="20" t="s">
        <v>20</v>
      </c>
      <c r="J116" s="46">
        <v>37050</v>
      </c>
      <c r="K116" s="20" t="s">
        <v>165</v>
      </c>
      <c r="L116" s="19">
        <v>75</v>
      </c>
      <c r="M116" s="32">
        <v>0.7177</v>
      </c>
      <c r="N116" s="20">
        <v>65</v>
      </c>
      <c r="O116" s="104">
        <v>70</v>
      </c>
      <c r="P116" s="104">
        <v>75</v>
      </c>
      <c r="Q116" s="20"/>
      <c r="R116" s="20">
        <f>N116</f>
        <v>65</v>
      </c>
      <c r="S116" s="32">
        <f t="shared" si="1"/>
        <v>46.6505</v>
      </c>
      <c r="T116" s="20"/>
      <c r="U116" s="20"/>
      <c r="V116" s="20">
        <v>5</v>
      </c>
    </row>
    <row r="117" spans="1:22" s="107" customFormat="1" ht="12.75">
      <c r="A117" s="20">
        <v>0</v>
      </c>
      <c r="B117" s="20" t="s">
        <v>172</v>
      </c>
      <c r="C117" s="20" t="s">
        <v>37</v>
      </c>
      <c r="D117" s="20" t="s">
        <v>30</v>
      </c>
      <c r="E117" s="20">
        <v>75</v>
      </c>
      <c r="F117" s="20" t="s">
        <v>902</v>
      </c>
      <c r="G117" s="20" t="s">
        <v>903</v>
      </c>
      <c r="H117" s="20" t="s">
        <v>23</v>
      </c>
      <c r="I117" s="20" t="s">
        <v>20</v>
      </c>
      <c r="J117" s="46">
        <v>37004</v>
      </c>
      <c r="K117" s="20" t="s">
        <v>165</v>
      </c>
      <c r="L117" s="19">
        <v>73.6</v>
      </c>
      <c r="M117" s="32">
        <v>0.7285</v>
      </c>
      <c r="N117" s="104">
        <v>95</v>
      </c>
      <c r="O117" s="104">
        <v>97.5</v>
      </c>
      <c r="P117" s="104">
        <v>97.5</v>
      </c>
      <c r="Q117" s="20"/>
      <c r="R117" s="20">
        <v>0</v>
      </c>
      <c r="S117" s="32">
        <f t="shared" si="1"/>
        <v>0</v>
      </c>
      <c r="T117" s="20"/>
      <c r="U117" s="20"/>
      <c r="V117" s="20">
        <v>0</v>
      </c>
    </row>
    <row r="118" spans="1:22" s="107" customFormat="1" ht="12.75">
      <c r="A118" s="20">
        <v>12</v>
      </c>
      <c r="B118" s="20">
        <v>1</v>
      </c>
      <c r="C118" s="20" t="s">
        <v>37</v>
      </c>
      <c r="D118" s="20" t="s">
        <v>30</v>
      </c>
      <c r="E118" s="20">
        <v>75</v>
      </c>
      <c r="F118" s="20" t="s">
        <v>904</v>
      </c>
      <c r="G118" s="20" t="s">
        <v>905</v>
      </c>
      <c r="H118" s="20" t="s">
        <v>23</v>
      </c>
      <c r="I118" s="20" t="s">
        <v>20</v>
      </c>
      <c r="J118" s="46">
        <v>36189</v>
      </c>
      <c r="K118" s="20" t="s">
        <v>142</v>
      </c>
      <c r="L118" s="19">
        <v>74.9</v>
      </c>
      <c r="M118" s="32">
        <v>0.6918</v>
      </c>
      <c r="N118" s="20">
        <v>130</v>
      </c>
      <c r="O118" s="20">
        <v>137.5</v>
      </c>
      <c r="P118" s="20">
        <v>140</v>
      </c>
      <c r="Q118" s="20"/>
      <c r="R118" s="20">
        <f>P118</f>
        <v>140</v>
      </c>
      <c r="S118" s="32">
        <f t="shared" si="1"/>
        <v>96.85199999999999</v>
      </c>
      <c r="T118" s="20" t="s">
        <v>378</v>
      </c>
      <c r="U118" s="20" t="s">
        <v>906</v>
      </c>
      <c r="V118" s="20">
        <v>21</v>
      </c>
    </row>
    <row r="119" spans="1:22" s="107" customFormat="1" ht="12.75">
      <c r="A119" s="20">
        <v>5</v>
      </c>
      <c r="B119" s="20">
        <v>2</v>
      </c>
      <c r="C119" s="20" t="s">
        <v>37</v>
      </c>
      <c r="D119" s="20" t="s">
        <v>30</v>
      </c>
      <c r="E119" s="20">
        <v>75</v>
      </c>
      <c r="F119" s="20" t="s">
        <v>907</v>
      </c>
      <c r="G119" s="20" t="s">
        <v>908</v>
      </c>
      <c r="H119" s="20" t="s">
        <v>908</v>
      </c>
      <c r="I119" s="20" t="s">
        <v>20</v>
      </c>
      <c r="J119" s="46">
        <v>36089</v>
      </c>
      <c r="K119" s="20" t="s">
        <v>142</v>
      </c>
      <c r="L119" s="19">
        <v>73.9</v>
      </c>
      <c r="M119" s="32">
        <v>0.6992</v>
      </c>
      <c r="N119" s="20">
        <v>130</v>
      </c>
      <c r="O119" s="20">
        <v>137.5</v>
      </c>
      <c r="P119" s="104">
        <v>140</v>
      </c>
      <c r="Q119" s="20"/>
      <c r="R119" s="20">
        <f>O119</f>
        <v>137.5</v>
      </c>
      <c r="S119" s="32">
        <f t="shared" si="1"/>
        <v>96.14</v>
      </c>
      <c r="T119" s="20"/>
      <c r="U119" s="20"/>
      <c r="V119" s="20">
        <v>5</v>
      </c>
    </row>
    <row r="120" spans="1:22" s="107" customFormat="1" ht="12.75">
      <c r="A120" s="20">
        <v>3</v>
      </c>
      <c r="B120" s="20">
        <v>3</v>
      </c>
      <c r="C120" s="20" t="s">
        <v>37</v>
      </c>
      <c r="D120" s="20" t="s">
        <v>30</v>
      </c>
      <c r="E120" s="20">
        <v>75</v>
      </c>
      <c r="F120" s="20" t="s">
        <v>909</v>
      </c>
      <c r="G120" s="20" t="s">
        <v>33</v>
      </c>
      <c r="H120" s="20" t="s">
        <v>33</v>
      </c>
      <c r="I120" s="20" t="s">
        <v>33</v>
      </c>
      <c r="J120" s="46">
        <v>36295</v>
      </c>
      <c r="K120" s="20" t="s">
        <v>142</v>
      </c>
      <c r="L120" s="19">
        <v>72.8</v>
      </c>
      <c r="M120" s="32">
        <v>0.7077</v>
      </c>
      <c r="N120" s="20">
        <v>105</v>
      </c>
      <c r="O120" s="20">
        <v>115</v>
      </c>
      <c r="P120" s="20">
        <v>120</v>
      </c>
      <c r="Q120" s="20"/>
      <c r="R120" s="20">
        <f>P120</f>
        <v>120</v>
      </c>
      <c r="S120" s="32">
        <f t="shared" si="1"/>
        <v>84.924</v>
      </c>
      <c r="T120" s="20"/>
      <c r="U120" s="20" t="s">
        <v>633</v>
      </c>
      <c r="V120" s="20">
        <v>3</v>
      </c>
    </row>
    <row r="121" spans="1:22" s="107" customFormat="1" ht="12.75">
      <c r="A121" s="20">
        <v>2</v>
      </c>
      <c r="B121" s="20">
        <v>4</v>
      </c>
      <c r="C121" s="20" t="s">
        <v>37</v>
      </c>
      <c r="D121" s="20" t="s">
        <v>30</v>
      </c>
      <c r="E121" s="20">
        <v>75</v>
      </c>
      <c r="F121" s="20" t="s">
        <v>910</v>
      </c>
      <c r="G121" s="20" t="s">
        <v>223</v>
      </c>
      <c r="H121" s="20" t="s">
        <v>23</v>
      </c>
      <c r="I121" s="20" t="s">
        <v>20</v>
      </c>
      <c r="J121" s="46">
        <v>36572</v>
      </c>
      <c r="K121" s="20" t="s">
        <v>142</v>
      </c>
      <c r="L121" s="19">
        <v>70.2</v>
      </c>
      <c r="M121" s="32">
        <v>0.7435</v>
      </c>
      <c r="N121" s="20">
        <v>102.5</v>
      </c>
      <c r="O121" s="104">
        <v>105</v>
      </c>
      <c r="P121" s="104">
        <v>105</v>
      </c>
      <c r="Q121" s="20"/>
      <c r="R121" s="20">
        <f>N121</f>
        <v>102.5</v>
      </c>
      <c r="S121" s="32">
        <f aca="true" t="shared" si="2" ref="S121:S184">R121*M121</f>
        <v>76.20875000000001</v>
      </c>
      <c r="T121" s="20"/>
      <c r="U121" s="20" t="s">
        <v>911</v>
      </c>
      <c r="V121" s="20">
        <v>2</v>
      </c>
    </row>
    <row r="122" spans="1:22" s="107" customFormat="1" ht="12.75">
      <c r="A122" s="20">
        <v>12</v>
      </c>
      <c r="B122" s="20">
        <v>1</v>
      </c>
      <c r="C122" s="20" t="s">
        <v>37</v>
      </c>
      <c r="D122" s="20" t="s">
        <v>30</v>
      </c>
      <c r="E122" s="20">
        <v>82.5</v>
      </c>
      <c r="F122" s="20" t="s">
        <v>912</v>
      </c>
      <c r="G122" s="20" t="s">
        <v>196</v>
      </c>
      <c r="H122" s="20" t="s">
        <v>196</v>
      </c>
      <c r="I122" s="20" t="s">
        <v>20</v>
      </c>
      <c r="J122" s="46">
        <v>35630</v>
      </c>
      <c r="K122" s="20" t="s">
        <v>118</v>
      </c>
      <c r="L122" s="19">
        <v>81.8</v>
      </c>
      <c r="M122" s="32">
        <v>0.6355</v>
      </c>
      <c r="N122" s="20">
        <v>165</v>
      </c>
      <c r="O122" s="70">
        <v>167.5</v>
      </c>
      <c r="P122" s="20">
        <v>170</v>
      </c>
      <c r="Q122" s="20"/>
      <c r="R122" s="20">
        <v>170</v>
      </c>
      <c r="S122" s="32">
        <f t="shared" si="2"/>
        <v>108.035</v>
      </c>
      <c r="T122" s="20" t="s">
        <v>913</v>
      </c>
      <c r="U122" s="20"/>
      <c r="V122" s="20">
        <v>48</v>
      </c>
    </row>
    <row r="123" spans="1:22" ht="12.75">
      <c r="A123" s="20">
        <v>5</v>
      </c>
      <c r="B123" s="20">
        <v>2</v>
      </c>
      <c r="C123" s="20" t="s">
        <v>37</v>
      </c>
      <c r="D123" s="20" t="s">
        <v>30</v>
      </c>
      <c r="E123" s="20">
        <v>82.5</v>
      </c>
      <c r="F123" s="20" t="s">
        <v>914</v>
      </c>
      <c r="G123" s="20" t="s">
        <v>220</v>
      </c>
      <c r="H123" s="20" t="s">
        <v>220</v>
      </c>
      <c r="I123" s="20" t="s">
        <v>20</v>
      </c>
      <c r="J123" s="46">
        <v>35076</v>
      </c>
      <c r="K123" s="20" t="s">
        <v>118</v>
      </c>
      <c r="L123" s="19">
        <v>81.3</v>
      </c>
      <c r="M123" s="32">
        <v>0.632</v>
      </c>
      <c r="N123" s="20">
        <v>155</v>
      </c>
      <c r="O123" s="20">
        <v>165</v>
      </c>
      <c r="P123" s="70">
        <v>170</v>
      </c>
      <c r="Q123" s="20"/>
      <c r="R123" s="20">
        <v>165</v>
      </c>
      <c r="S123" s="32">
        <f t="shared" si="2"/>
        <v>104.28</v>
      </c>
      <c r="T123" s="20" t="s">
        <v>915</v>
      </c>
      <c r="U123" s="20"/>
      <c r="V123" s="20">
        <v>14</v>
      </c>
    </row>
    <row r="124" spans="1:22" ht="12.75">
      <c r="A124" s="20">
        <v>3</v>
      </c>
      <c r="B124" s="20">
        <v>3</v>
      </c>
      <c r="C124" s="20" t="s">
        <v>37</v>
      </c>
      <c r="D124" s="20" t="s">
        <v>30</v>
      </c>
      <c r="E124" s="20">
        <v>82.5</v>
      </c>
      <c r="F124" s="20" t="s">
        <v>916</v>
      </c>
      <c r="G124" s="20" t="s">
        <v>329</v>
      </c>
      <c r="H124" s="20" t="s">
        <v>23</v>
      </c>
      <c r="I124" s="20" t="s">
        <v>20</v>
      </c>
      <c r="J124" s="97">
        <v>34727</v>
      </c>
      <c r="K124" s="45" t="s">
        <v>118</v>
      </c>
      <c r="L124" s="96">
        <v>82.4</v>
      </c>
      <c r="M124" s="32">
        <v>0.6198</v>
      </c>
      <c r="N124" s="20">
        <v>160</v>
      </c>
      <c r="O124" s="20">
        <v>165</v>
      </c>
      <c r="P124" s="70">
        <v>170</v>
      </c>
      <c r="Q124" s="20"/>
      <c r="R124" s="20">
        <v>165</v>
      </c>
      <c r="S124" s="32">
        <f t="shared" si="2"/>
        <v>102.267</v>
      </c>
      <c r="T124" s="20"/>
      <c r="U124" s="20" t="s">
        <v>917</v>
      </c>
      <c r="V124" s="20">
        <v>3</v>
      </c>
    </row>
    <row r="125" spans="1:22" ht="12.75">
      <c r="A125" s="20">
        <v>2</v>
      </c>
      <c r="B125" s="20">
        <v>4</v>
      </c>
      <c r="C125" s="20" t="s">
        <v>37</v>
      </c>
      <c r="D125" s="20" t="s">
        <v>30</v>
      </c>
      <c r="E125" s="20">
        <v>82.5</v>
      </c>
      <c r="F125" s="20" t="s">
        <v>918</v>
      </c>
      <c r="G125" s="20" t="s">
        <v>639</v>
      </c>
      <c r="H125" s="20" t="s">
        <v>23</v>
      </c>
      <c r="I125" s="20" t="s">
        <v>20</v>
      </c>
      <c r="J125" s="46">
        <v>34733</v>
      </c>
      <c r="K125" s="20" t="s">
        <v>118</v>
      </c>
      <c r="L125" s="19">
        <v>79.7</v>
      </c>
      <c r="M125" s="32">
        <v>0.6347</v>
      </c>
      <c r="N125" s="20">
        <v>125</v>
      </c>
      <c r="O125" s="20">
        <v>130</v>
      </c>
      <c r="P125" s="20">
        <v>135</v>
      </c>
      <c r="Q125" s="70"/>
      <c r="R125" s="20">
        <f>P125</f>
        <v>135</v>
      </c>
      <c r="S125" s="32">
        <f t="shared" si="2"/>
        <v>85.6845</v>
      </c>
      <c r="T125" s="20"/>
      <c r="U125" s="20"/>
      <c r="V125" s="20">
        <v>2</v>
      </c>
    </row>
    <row r="126" spans="1:22" ht="12.75">
      <c r="A126" s="20">
        <v>1</v>
      </c>
      <c r="B126" s="20">
        <v>5</v>
      </c>
      <c r="C126" s="20" t="s">
        <v>37</v>
      </c>
      <c r="D126" s="20" t="s">
        <v>30</v>
      </c>
      <c r="E126" s="20">
        <v>82.5</v>
      </c>
      <c r="F126" s="20" t="s">
        <v>919</v>
      </c>
      <c r="G126" s="20" t="s">
        <v>76</v>
      </c>
      <c r="H126" s="20" t="s">
        <v>77</v>
      </c>
      <c r="I126" s="20" t="s">
        <v>20</v>
      </c>
      <c r="J126" s="46">
        <v>36005</v>
      </c>
      <c r="K126" s="20" t="s">
        <v>118</v>
      </c>
      <c r="L126" s="19">
        <v>81.1</v>
      </c>
      <c r="M126" s="32">
        <v>0.6456</v>
      </c>
      <c r="N126" s="20">
        <v>120</v>
      </c>
      <c r="O126" s="20">
        <v>127.5</v>
      </c>
      <c r="P126" s="70">
        <v>130</v>
      </c>
      <c r="Q126" s="20"/>
      <c r="R126" s="20">
        <f>O126</f>
        <v>127.5</v>
      </c>
      <c r="S126" s="32">
        <f t="shared" si="2"/>
        <v>82.314</v>
      </c>
      <c r="T126" s="20"/>
      <c r="U126" s="20" t="s">
        <v>217</v>
      </c>
      <c r="V126" s="20">
        <v>1</v>
      </c>
    </row>
    <row r="127" spans="1:22" ht="12.75">
      <c r="A127" s="20">
        <v>0</v>
      </c>
      <c r="B127" s="20">
        <v>6</v>
      </c>
      <c r="C127" s="20" t="s">
        <v>37</v>
      </c>
      <c r="D127" s="20" t="s">
        <v>30</v>
      </c>
      <c r="E127" s="20">
        <v>82.5</v>
      </c>
      <c r="F127" s="20" t="s">
        <v>920</v>
      </c>
      <c r="G127" s="20" t="s">
        <v>386</v>
      </c>
      <c r="H127" s="20" t="s">
        <v>386</v>
      </c>
      <c r="I127" s="20" t="s">
        <v>20</v>
      </c>
      <c r="J127" s="46">
        <v>35014</v>
      </c>
      <c r="K127" s="20" t="s">
        <v>118</v>
      </c>
      <c r="L127" s="19">
        <v>79.9</v>
      </c>
      <c r="M127" s="32">
        <v>0.6335</v>
      </c>
      <c r="N127" s="20">
        <v>120</v>
      </c>
      <c r="O127" s="20">
        <v>125</v>
      </c>
      <c r="P127" s="70">
        <v>130</v>
      </c>
      <c r="Q127" s="20"/>
      <c r="R127" s="20">
        <f>O127</f>
        <v>125</v>
      </c>
      <c r="S127" s="32">
        <f t="shared" si="2"/>
        <v>79.1875</v>
      </c>
      <c r="T127" s="20"/>
      <c r="U127" s="20"/>
      <c r="V127" s="20">
        <v>0</v>
      </c>
    </row>
    <row r="128" spans="1:22" ht="12.75">
      <c r="A128" s="20">
        <v>0</v>
      </c>
      <c r="B128" s="20" t="s">
        <v>172</v>
      </c>
      <c r="C128" s="20" t="s">
        <v>37</v>
      </c>
      <c r="D128" s="20" t="s">
        <v>30</v>
      </c>
      <c r="E128" s="20">
        <v>82.5</v>
      </c>
      <c r="F128" s="20" t="s">
        <v>921</v>
      </c>
      <c r="G128" s="20" t="s">
        <v>64</v>
      </c>
      <c r="H128" s="20" t="s">
        <v>64</v>
      </c>
      <c r="I128" s="20" t="s">
        <v>64</v>
      </c>
      <c r="J128" s="46">
        <v>36053</v>
      </c>
      <c r="K128" s="20" t="s">
        <v>118</v>
      </c>
      <c r="L128" s="19">
        <v>81.5</v>
      </c>
      <c r="M128" s="32">
        <v>0.6433</v>
      </c>
      <c r="N128" s="70">
        <v>100</v>
      </c>
      <c r="O128" s="70">
        <v>0</v>
      </c>
      <c r="P128" s="70">
        <v>0</v>
      </c>
      <c r="Q128" s="20"/>
      <c r="R128" s="20">
        <v>0</v>
      </c>
      <c r="S128" s="32">
        <f t="shared" si="2"/>
        <v>0</v>
      </c>
      <c r="T128" s="20"/>
      <c r="U128" s="20" t="s">
        <v>922</v>
      </c>
      <c r="V128" s="20">
        <v>0</v>
      </c>
    </row>
    <row r="129" spans="1:22" ht="12.75">
      <c r="A129" s="20">
        <v>12</v>
      </c>
      <c r="B129" s="20">
        <v>1</v>
      </c>
      <c r="C129" s="20" t="s">
        <v>37</v>
      </c>
      <c r="D129" s="20" t="s">
        <v>30</v>
      </c>
      <c r="E129" s="20">
        <v>82.5</v>
      </c>
      <c r="F129" s="20" t="s">
        <v>923</v>
      </c>
      <c r="G129" s="20" t="s">
        <v>147</v>
      </c>
      <c r="H129" s="20" t="s">
        <v>35</v>
      </c>
      <c r="I129" s="20" t="s">
        <v>20</v>
      </c>
      <c r="J129" s="46">
        <v>27748</v>
      </c>
      <c r="K129" s="20" t="s">
        <v>151</v>
      </c>
      <c r="L129" s="19">
        <v>79.9</v>
      </c>
      <c r="M129" s="32">
        <v>0.6449</v>
      </c>
      <c r="N129" s="20">
        <v>120</v>
      </c>
      <c r="O129" s="20">
        <v>130</v>
      </c>
      <c r="P129" s="20">
        <v>135</v>
      </c>
      <c r="Q129" s="20"/>
      <c r="R129" s="20">
        <f>P129:P130</f>
        <v>135</v>
      </c>
      <c r="S129" s="32">
        <f t="shared" si="2"/>
        <v>87.06150000000001</v>
      </c>
      <c r="T129" s="20"/>
      <c r="U129" s="20"/>
      <c r="V129" s="20">
        <v>12</v>
      </c>
    </row>
    <row r="130" spans="1:22" ht="12.75">
      <c r="A130" s="20">
        <v>12</v>
      </c>
      <c r="B130" s="20">
        <v>1</v>
      </c>
      <c r="C130" s="20" t="s">
        <v>37</v>
      </c>
      <c r="D130" s="20" t="s">
        <v>30</v>
      </c>
      <c r="E130" s="20">
        <v>82.5</v>
      </c>
      <c r="F130" s="20" t="s">
        <v>924</v>
      </c>
      <c r="G130" s="20" t="s">
        <v>630</v>
      </c>
      <c r="H130" s="20" t="s">
        <v>23</v>
      </c>
      <c r="I130" s="20" t="s">
        <v>20</v>
      </c>
      <c r="J130" s="46">
        <v>26763</v>
      </c>
      <c r="K130" s="20" t="s">
        <v>52</v>
      </c>
      <c r="L130" s="19">
        <v>82.4</v>
      </c>
      <c r="M130" s="32">
        <v>0.6496</v>
      </c>
      <c r="N130" s="20">
        <v>125</v>
      </c>
      <c r="O130" s="20">
        <v>130</v>
      </c>
      <c r="P130" s="70">
        <v>135</v>
      </c>
      <c r="Q130" s="20"/>
      <c r="R130" s="20">
        <f>O130</f>
        <v>130</v>
      </c>
      <c r="S130" s="32">
        <f t="shared" si="2"/>
        <v>84.448</v>
      </c>
      <c r="T130" s="20"/>
      <c r="U130" s="20" t="s">
        <v>653</v>
      </c>
      <c r="V130" s="20">
        <v>12</v>
      </c>
    </row>
    <row r="131" spans="1:22" ht="12.75">
      <c r="A131" s="20">
        <v>5</v>
      </c>
      <c r="B131" s="20">
        <v>2</v>
      </c>
      <c r="C131" s="20" t="s">
        <v>37</v>
      </c>
      <c r="D131" s="20" t="s">
        <v>30</v>
      </c>
      <c r="E131" s="20">
        <v>82.5</v>
      </c>
      <c r="F131" s="20" t="s">
        <v>925</v>
      </c>
      <c r="G131" s="20" t="s">
        <v>926</v>
      </c>
      <c r="H131" s="20" t="s">
        <v>926</v>
      </c>
      <c r="I131" s="20" t="s">
        <v>20</v>
      </c>
      <c r="J131" s="46">
        <v>26445</v>
      </c>
      <c r="K131" s="20" t="s">
        <v>52</v>
      </c>
      <c r="L131" s="19">
        <v>80.55</v>
      </c>
      <c r="M131" s="32">
        <v>0.6729</v>
      </c>
      <c r="N131" s="20">
        <v>110</v>
      </c>
      <c r="O131" s="20">
        <v>120</v>
      </c>
      <c r="P131" s="20">
        <v>125</v>
      </c>
      <c r="Q131" s="20"/>
      <c r="R131" s="20">
        <f>P131</f>
        <v>125</v>
      </c>
      <c r="S131" s="32">
        <f t="shared" si="2"/>
        <v>84.11250000000001</v>
      </c>
      <c r="T131" s="20"/>
      <c r="U131" s="20" t="s">
        <v>927</v>
      </c>
      <c r="V131" s="20">
        <v>5</v>
      </c>
    </row>
    <row r="132" spans="1:22" ht="12.75">
      <c r="A132" s="20">
        <v>12</v>
      </c>
      <c r="B132" s="20">
        <v>1</v>
      </c>
      <c r="C132" s="20" t="s">
        <v>37</v>
      </c>
      <c r="D132" s="20" t="s">
        <v>30</v>
      </c>
      <c r="E132" s="20">
        <v>82.5</v>
      </c>
      <c r="F132" s="20" t="s">
        <v>928</v>
      </c>
      <c r="G132" s="20" t="s">
        <v>185</v>
      </c>
      <c r="H132" s="20" t="s">
        <v>23</v>
      </c>
      <c r="I132" s="20" t="s">
        <v>20</v>
      </c>
      <c r="J132" s="46">
        <v>23690</v>
      </c>
      <c r="K132" s="20" t="s">
        <v>123</v>
      </c>
      <c r="L132" s="19">
        <v>80.2</v>
      </c>
      <c r="M132" s="32">
        <v>0.8093</v>
      </c>
      <c r="N132" s="20">
        <v>125</v>
      </c>
      <c r="O132" s="20">
        <v>130</v>
      </c>
      <c r="P132" s="20">
        <v>132.5</v>
      </c>
      <c r="Q132" s="20"/>
      <c r="R132" s="20">
        <f>P132</f>
        <v>132.5</v>
      </c>
      <c r="S132" s="32">
        <f t="shared" si="2"/>
        <v>107.23225000000001</v>
      </c>
      <c r="T132" s="20"/>
      <c r="U132" s="20"/>
      <c r="V132" s="20">
        <v>12</v>
      </c>
    </row>
    <row r="133" spans="1:22" ht="12.75">
      <c r="A133" s="20">
        <v>5</v>
      </c>
      <c r="B133" s="20">
        <v>2</v>
      </c>
      <c r="C133" s="20" t="s">
        <v>37</v>
      </c>
      <c r="D133" s="20" t="s">
        <v>30</v>
      </c>
      <c r="E133" s="20">
        <v>82.5</v>
      </c>
      <c r="F133" s="20" t="s">
        <v>929</v>
      </c>
      <c r="G133" s="20" t="s">
        <v>196</v>
      </c>
      <c r="H133" s="20" t="s">
        <v>196</v>
      </c>
      <c r="I133" s="20" t="s">
        <v>20</v>
      </c>
      <c r="J133" s="97">
        <v>23512</v>
      </c>
      <c r="K133" s="45" t="s">
        <v>123</v>
      </c>
      <c r="L133" s="96">
        <v>81.65</v>
      </c>
      <c r="M133" s="32">
        <v>0.8293</v>
      </c>
      <c r="N133" s="20">
        <v>122.5</v>
      </c>
      <c r="O133" s="20">
        <v>127.5</v>
      </c>
      <c r="P133" s="70">
        <v>132.5</v>
      </c>
      <c r="Q133" s="20"/>
      <c r="R133" s="20">
        <f>O133</f>
        <v>127.5</v>
      </c>
      <c r="S133" s="32">
        <f t="shared" si="2"/>
        <v>105.73575000000001</v>
      </c>
      <c r="T133" s="20"/>
      <c r="U133" s="20" t="s">
        <v>732</v>
      </c>
      <c r="V133" s="20">
        <v>5</v>
      </c>
    </row>
    <row r="134" spans="1:22" ht="12.75">
      <c r="A134" s="20">
        <v>3</v>
      </c>
      <c r="B134" s="20">
        <v>3</v>
      </c>
      <c r="C134" s="20" t="s">
        <v>37</v>
      </c>
      <c r="D134" s="20" t="s">
        <v>30</v>
      </c>
      <c r="E134" s="20">
        <v>82.5</v>
      </c>
      <c r="F134" s="20" t="s">
        <v>930</v>
      </c>
      <c r="G134" s="20" t="s">
        <v>196</v>
      </c>
      <c r="H134" s="20" t="s">
        <v>196</v>
      </c>
      <c r="I134" s="20" t="s">
        <v>20</v>
      </c>
      <c r="J134" s="46">
        <v>24347</v>
      </c>
      <c r="K134" s="20" t="s">
        <v>123</v>
      </c>
      <c r="L134" s="19">
        <v>81.7</v>
      </c>
      <c r="M134" s="32">
        <v>0.7725</v>
      </c>
      <c r="N134" s="20">
        <v>115</v>
      </c>
      <c r="O134" s="70">
        <v>120</v>
      </c>
      <c r="P134" s="20">
        <v>120</v>
      </c>
      <c r="Q134" s="20"/>
      <c r="R134" s="20">
        <f>P134</f>
        <v>120</v>
      </c>
      <c r="S134" s="32">
        <f t="shared" si="2"/>
        <v>92.69999999999999</v>
      </c>
      <c r="T134" s="20"/>
      <c r="U134" s="20"/>
      <c r="V134" s="20">
        <v>3</v>
      </c>
    </row>
    <row r="135" spans="1:22" ht="12.75">
      <c r="A135" s="20">
        <v>12</v>
      </c>
      <c r="B135" s="20">
        <v>1</v>
      </c>
      <c r="C135" s="20" t="s">
        <v>37</v>
      </c>
      <c r="D135" s="20" t="s">
        <v>30</v>
      </c>
      <c r="E135" s="20">
        <v>82.5</v>
      </c>
      <c r="F135" s="20" t="s">
        <v>931</v>
      </c>
      <c r="G135" s="20" t="s">
        <v>427</v>
      </c>
      <c r="H135" s="20" t="s">
        <v>23</v>
      </c>
      <c r="I135" s="20" t="s">
        <v>20</v>
      </c>
      <c r="J135" s="46">
        <v>23008</v>
      </c>
      <c r="K135" s="20" t="s">
        <v>158</v>
      </c>
      <c r="L135" s="19">
        <v>82.5</v>
      </c>
      <c r="M135" s="32">
        <v>0.8536</v>
      </c>
      <c r="N135" s="20">
        <v>120</v>
      </c>
      <c r="O135" s="20">
        <v>127.5</v>
      </c>
      <c r="P135" s="20">
        <v>130</v>
      </c>
      <c r="Q135" s="20"/>
      <c r="R135" s="20">
        <f>P135</f>
        <v>130</v>
      </c>
      <c r="S135" s="32">
        <f t="shared" si="2"/>
        <v>110.968</v>
      </c>
      <c r="T135" s="20"/>
      <c r="U135" s="20"/>
      <c r="V135" s="20">
        <v>12</v>
      </c>
    </row>
    <row r="136" spans="1:22" ht="12.75">
      <c r="A136" s="20">
        <v>5</v>
      </c>
      <c r="B136" s="20">
        <v>2</v>
      </c>
      <c r="C136" s="20" t="s">
        <v>37</v>
      </c>
      <c r="D136" s="20" t="s">
        <v>30</v>
      </c>
      <c r="E136" s="20">
        <v>82.5</v>
      </c>
      <c r="F136" s="20" t="s">
        <v>932</v>
      </c>
      <c r="G136" s="20" t="s">
        <v>526</v>
      </c>
      <c r="H136" s="20" t="s">
        <v>23</v>
      </c>
      <c r="I136" s="20" t="s">
        <v>20</v>
      </c>
      <c r="J136" s="46">
        <v>22870</v>
      </c>
      <c r="K136" s="20" t="s">
        <v>158</v>
      </c>
      <c r="L136" s="19">
        <v>81.6</v>
      </c>
      <c r="M136" s="32">
        <v>0.8925</v>
      </c>
      <c r="N136" s="20">
        <v>115</v>
      </c>
      <c r="O136" s="20">
        <v>120</v>
      </c>
      <c r="P136" s="70">
        <v>125</v>
      </c>
      <c r="Q136" s="20"/>
      <c r="R136" s="20">
        <f>O136</f>
        <v>120</v>
      </c>
      <c r="S136" s="32">
        <f t="shared" si="2"/>
        <v>107.1</v>
      </c>
      <c r="T136" s="20"/>
      <c r="U136" s="20" t="s">
        <v>933</v>
      </c>
      <c r="V136" s="20">
        <v>5</v>
      </c>
    </row>
    <row r="137" spans="1:22" ht="12.75">
      <c r="A137" s="20">
        <v>12</v>
      </c>
      <c r="B137" s="20">
        <v>1</v>
      </c>
      <c r="C137" s="20" t="s">
        <v>37</v>
      </c>
      <c r="D137" s="20" t="s">
        <v>30</v>
      </c>
      <c r="E137" s="20">
        <v>82.5</v>
      </c>
      <c r="F137" s="20" t="s">
        <v>934</v>
      </c>
      <c r="G137" s="20" t="s">
        <v>134</v>
      </c>
      <c r="H137" s="20" t="s">
        <v>35</v>
      </c>
      <c r="I137" s="20" t="s">
        <v>20</v>
      </c>
      <c r="J137" s="46">
        <v>20660</v>
      </c>
      <c r="K137" s="20" t="s">
        <v>53</v>
      </c>
      <c r="L137" s="19">
        <v>80.6</v>
      </c>
      <c r="M137" s="32">
        <v>1.1048</v>
      </c>
      <c r="N137" s="20">
        <v>120</v>
      </c>
      <c r="O137" s="20">
        <v>130</v>
      </c>
      <c r="P137" s="70">
        <v>135</v>
      </c>
      <c r="Q137" s="20"/>
      <c r="R137" s="20">
        <f>O137</f>
        <v>130</v>
      </c>
      <c r="S137" s="32">
        <f t="shared" si="2"/>
        <v>143.624</v>
      </c>
      <c r="T137" s="20"/>
      <c r="U137" s="20"/>
      <c r="V137" s="20">
        <v>12</v>
      </c>
    </row>
    <row r="138" spans="1:22" ht="12.75">
      <c r="A138" s="20">
        <v>12</v>
      </c>
      <c r="B138" s="20">
        <v>1</v>
      </c>
      <c r="C138" s="20" t="s">
        <v>37</v>
      </c>
      <c r="D138" s="20" t="s">
        <v>30</v>
      </c>
      <c r="E138" s="20">
        <v>82.5</v>
      </c>
      <c r="F138" s="20" t="s">
        <v>935</v>
      </c>
      <c r="G138" s="20" t="s">
        <v>68</v>
      </c>
      <c r="H138" s="20" t="s">
        <v>69</v>
      </c>
      <c r="I138" s="20" t="s">
        <v>20</v>
      </c>
      <c r="J138" s="46">
        <v>18802</v>
      </c>
      <c r="K138" s="20" t="s">
        <v>171</v>
      </c>
      <c r="L138" s="19">
        <v>82.5</v>
      </c>
      <c r="M138" s="32">
        <v>1.277</v>
      </c>
      <c r="N138" s="20">
        <v>120</v>
      </c>
      <c r="O138" s="20">
        <v>125</v>
      </c>
      <c r="P138" s="70">
        <v>132.5</v>
      </c>
      <c r="Q138" s="20"/>
      <c r="R138" s="20">
        <f>O138</f>
        <v>125</v>
      </c>
      <c r="S138" s="32">
        <f t="shared" si="2"/>
        <v>159.625</v>
      </c>
      <c r="T138" s="20"/>
      <c r="U138" s="20"/>
      <c r="V138" s="20">
        <v>12</v>
      </c>
    </row>
    <row r="139" spans="1:22" ht="12.75">
      <c r="A139" s="20">
        <v>5</v>
      </c>
      <c r="B139" s="20">
        <v>2</v>
      </c>
      <c r="C139" s="20" t="s">
        <v>37</v>
      </c>
      <c r="D139" s="20" t="s">
        <v>30</v>
      </c>
      <c r="E139" s="20">
        <v>82.5</v>
      </c>
      <c r="F139" s="20" t="s">
        <v>936</v>
      </c>
      <c r="G139" s="20" t="s">
        <v>937</v>
      </c>
      <c r="H139" s="20" t="s">
        <v>23</v>
      </c>
      <c r="I139" s="20" t="s">
        <v>20</v>
      </c>
      <c r="J139" s="46">
        <v>18910</v>
      </c>
      <c r="K139" s="20" t="s">
        <v>171</v>
      </c>
      <c r="L139" s="19">
        <v>81.8</v>
      </c>
      <c r="M139" s="32">
        <v>1.2273</v>
      </c>
      <c r="N139" s="70">
        <v>85</v>
      </c>
      <c r="O139" s="20">
        <v>87.5</v>
      </c>
      <c r="P139" s="20">
        <v>90</v>
      </c>
      <c r="Q139" s="20"/>
      <c r="R139" s="20">
        <f>P139</f>
        <v>90</v>
      </c>
      <c r="S139" s="32">
        <f t="shared" si="2"/>
        <v>110.45700000000001</v>
      </c>
      <c r="T139" s="20"/>
      <c r="U139" s="20" t="s">
        <v>938</v>
      </c>
      <c r="V139" s="20">
        <v>5</v>
      </c>
    </row>
    <row r="140" spans="1:22" ht="12.75">
      <c r="A140" s="20">
        <v>0</v>
      </c>
      <c r="B140" s="20" t="s">
        <v>172</v>
      </c>
      <c r="C140" s="20" t="s">
        <v>37</v>
      </c>
      <c r="D140" s="20" t="s">
        <v>30</v>
      </c>
      <c r="E140" s="20">
        <v>82.5</v>
      </c>
      <c r="F140" s="20" t="s">
        <v>939</v>
      </c>
      <c r="G140" s="20" t="s">
        <v>196</v>
      </c>
      <c r="H140" s="20" t="s">
        <v>196</v>
      </c>
      <c r="I140" s="20" t="s">
        <v>20</v>
      </c>
      <c r="J140" s="46">
        <v>19693</v>
      </c>
      <c r="K140" s="20" t="s">
        <v>171</v>
      </c>
      <c r="L140" s="19">
        <v>81.9</v>
      </c>
      <c r="M140" s="32">
        <v>1.1608</v>
      </c>
      <c r="N140" s="70">
        <v>90</v>
      </c>
      <c r="O140" s="70">
        <v>90</v>
      </c>
      <c r="P140" s="70">
        <v>90</v>
      </c>
      <c r="Q140" s="20"/>
      <c r="R140" s="20">
        <v>0</v>
      </c>
      <c r="S140" s="32">
        <f t="shared" si="2"/>
        <v>0</v>
      </c>
      <c r="T140" s="20"/>
      <c r="U140" s="20" t="s">
        <v>586</v>
      </c>
      <c r="V140" s="20">
        <v>0</v>
      </c>
    </row>
    <row r="141" spans="1:22" ht="12.75">
      <c r="A141" s="20">
        <v>12</v>
      </c>
      <c r="B141" s="20">
        <v>1</v>
      </c>
      <c r="C141" s="20" t="s">
        <v>37</v>
      </c>
      <c r="D141" s="20" t="s">
        <v>30</v>
      </c>
      <c r="E141" s="20">
        <v>82.5</v>
      </c>
      <c r="F141" s="20" t="s">
        <v>940</v>
      </c>
      <c r="G141" s="20" t="s">
        <v>941</v>
      </c>
      <c r="H141" s="20" t="s">
        <v>23</v>
      </c>
      <c r="I141" s="20" t="s">
        <v>20</v>
      </c>
      <c r="J141" s="46">
        <v>14279</v>
      </c>
      <c r="K141" s="20" t="s">
        <v>842</v>
      </c>
      <c r="L141" s="19">
        <v>79.8</v>
      </c>
      <c r="M141" s="32">
        <v>1.3234</v>
      </c>
      <c r="N141" s="20">
        <v>52.5</v>
      </c>
      <c r="O141" s="20">
        <v>57.5</v>
      </c>
      <c r="P141" s="20">
        <v>60</v>
      </c>
      <c r="Q141" s="20"/>
      <c r="R141" s="20">
        <f>P141</f>
        <v>60</v>
      </c>
      <c r="S141" s="32">
        <f t="shared" si="2"/>
        <v>79.404</v>
      </c>
      <c r="T141" s="20"/>
      <c r="U141" s="20" t="s">
        <v>942</v>
      </c>
      <c r="V141" s="20">
        <v>12</v>
      </c>
    </row>
    <row r="142" spans="1:22" ht="12.75">
      <c r="A142" s="20">
        <v>12</v>
      </c>
      <c r="B142" s="20">
        <v>1</v>
      </c>
      <c r="C142" s="20" t="s">
        <v>37</v>
      </c>
      <c r="D142" s="20" t="s">
        <v>30</v>
      </c>
      <c r="E142" s="20">
        <v>82.5</v>
      </c>
      <c r="F142" s="20" t="s">
        <v>943</v>
      </c>
      <c r="G142" s="20" t="s">
        <v>812</v>
      </c>
      <c r="H142" s="20" t="s">
        <v>23</v>
      </c>
      <c r="I142" s="20" t="s">
        <v>20</v>
      </c>
      <c r="J142" s="46">
        <v>13009</v>
      </c>
      <c r="K142" s="20" t="s">
        <v>600</v>
      </c>
      <c r="L142" s="19">
        <v>75.6</v>
      </c>
      <c r="M142" s="32">
        <v>1.3787</v>
      </c>
      <c r="N142" s="20">
        <v>87.5</v>
      </c>
      <c r="O142" s="20">
        <v>90</v>
      </c>
      <c r="P142" s="20">
        <v>92.5</v>
      </c>
      <c r="Q142" s="20"/>
      <c r="R142" s="20">
        <f>P142</f>
        <v>92.5</v>
      </c>
      <c r="S142" s="32">
        <f t="shared" si="2"/>
        <v>127.52975</v>
      </c>
      <c r="T142" s="20"/>
      <c r="U142" s="20" t="s">
        <v>813</v>
      </c>
      <c r="V142" s="20">
        <v>12</v>
      </c>
    </row>
    <row r="143" spans="1:22" ht="12.75">
      <c r="A143" s="20">
        <v>12</v>
      </c>
      <c r="B143" s="20">
        <v>1</v>
      </c>
      <c r="C143" s="20" t="s">
        <v>37</v>
      </c>
      <c r="D143" s="20" t="s">
        <v>30</v>
      </c>
      <c r="E143" s="20">
        <v>82.5</v>
      </c>
      <c r="F143" s="20" t="s">
        <v>944</v>
      </c>
      <c r="G143" s="20" t="s">
        <v>147</v>
      </c>
      <c r="H143" s="20" t="s">
        <v>35</v>
      </c>
      <c r="I143" s="20" t="s">
        <v>20</v>
      </c>
      <c r="J143" s="46">
        <v>33270</v>
      </c>
      <c r="K143" s="20" t="s">
        <v>19</v>
      </c>
      <c r="L143" s="19">
        <v>81.5</v>
      </c>
      <c r="M143" s="32">
        <v>0.6246</v>
      </c>
      <c r="N143" s="20">
        <v>160</v>
      </c>
      <c r="O143" s="20">
        <v>170</v>
      </c>
      <c r="P143" s="70">
        <v>175</v>
      </c>
      <c r="Q143" s="20"/>
      <c r="R143" s="20">
        <f>O143</f>
        <v>170</v>
      </c>
      <c r="S143" s="32">
        <f t="shared" si="2"/>
        <v>106.182</v>
      </c>
      <c r="T143" s="20"/>
      <c r="U143" s="20" t="s">
        <v>846</v>
      </c>
      <c r="V143" s="20">
        <v>12</v>
      </c>
    </row>
    <row r="144" spans="1:22" ht="12.75">
      <c r="A144" s="20">
        <v>5</v>
      </c>
      <c r="B144" s="20">
        <v>2</v>
      </c>
      <c r="C144" s="20" t="s">
        <v>37</v>
      </c>
      <c r="D144" s="20" t="s">
        <v>30</v>
      </c>
      <c r="E144" s="20">
        <v>82.5</v>
      </c>
      <c r="F144" s="20" t="s">
        <v>945</v>
      </c>
      <c r="G144" s="20" t="s">
        <v>203</v>
      </c>
      <c r="H144" s="20" t="s">
        <v>23</v>
      </c>
      <c r="I144" s="46" t="s">
        <v>20</v>
      </c>
      <c r="J144" s="46">
        <v>30430</v>
      </c>
      <c r="K144" s="20" t="s">
        <v>19</v>
      </c>
      <c r="L144" s="19">
        <v>82</v>
      </c>
      <c r="M144" s="32">
        <v>0.6219</v>
      </c>
      <c r="N144" s="20">
        <v>150</v>
      </c>
      <c r="O144" s="70">
        <v>160</v>
      </c>
      <c r="P144" s="20">
        <v>160</v>
      </c>
      <c r="Q144" s="20"/>
      <c r="R144" s="20">
        <f>P144</f>
        <v>160</v>
      </c>
      <c r="S144" s="32">
        <f t="shared" si="2"/>
        <v>99.504</v>
      </c>
      <c r="T144" s="20"/>
      <c r="U144" s="20"/>
      <c r="V144" s="20">
        <v>5</v>
      </c>
    </row>
    <row r="145" spans="1:22" ht="12.75">
      <c r="A145" s="20">
        <v>3</v>
      </c>
      <c r="B145" s="20">
        <v>3</v>
      </c>
      <c r="C145" s="20" t="s">
        <v>37</v>
      </c>
      <c r="D145" s="20" t="s">
        <v>30</v>
      </c>
      <c r="E145" s="20">
        <v>82.5</v>
      </c>
      <c r="F145" s="20" t="s">
        <v>946</v>
      </c>
      <c r="G145" s="20" t="s">
        <v>49</v>
      </c>
      <c r="H145" s="20" t="s">
        <v>49</v>
      </c>
      <c r="I145" s="20" t="s">
        <v>20</v>
      </c>
      <c r="J145" s="46">
        <v>31660</v>
      </c>
      <c r="K145" s="20" t="s">
        <v>19</v>
      </c>
      <c r="L145" s="19">
        <v>82.4</v>
      </c>
      <c r="M145" s="32">
        <v>0.6198</v>
      </c>
      <c r="N145" s="20">
        <v>150</v>
      </c>
      <c r="O145" s="20">
        <v>160</v>
      </c>
      <c r="P145" s="70">
        <v>165</v>
      </c>
      <c r="Q145" s="20"/>
      <c r="R145" s="20">
        <f>O145</f>
        <v>160</v>
      </c>
      <c r="S145" s="32">
        <f t="shared" si="2"/>
        <v>99.168</v>
      </c>
      <c r="T145" s="20"/>
      <c r="U145" s="20" t="s">
        <v>947</v>
      </c>
      <c r="V145" s="20">
        <v>3</v>
      </c>
    </row>
    <row r="146" spans="1:22" ht="12.75">
      <c r="A146" s="20">
        <v>2</v>
      </c>
      <c r="B146" s="20">
        <v>4</v>
      </c>
      <c r="C146" s="20" t="s">
        <v>37</v>
      </c>
      <c r="D146" s="20" t="s">
        <v>30</v>
      </c>
      <c r="E146" s="20">
        <v>82.5</v>
      </c>
      <c r="F146" s="20" t="s">
        <v>948</v>
      </c>
      <c r="G146" s="20" t="s">
        <v>196</v>
      </c>
      <c r="H146" s="20" t="s">
        <v>196</v>
      </c>
      <c r="I146" s="20" t="s">
        <v>20</v>
      </c>
      <c r="J146" s="46">
        <v>34191</v>
      </c>
      <c r="K146" s="20" t="s">
        <v>19</v>
      </c>
      <c r="L146" s="19">
        <v>81.9</v>
      </c>
      <c r="M146" s="32">
        <v>0.6224</v>
      </c>
      <c r="N146" s="20">
        <v>140</v>
      </c>
      <c r="O146" s="20">
        <v>147.5</v>
      </c>
      <c r="P146" s="20">
        <v>152.5</v>
      </c>
      <c r="Q146" s="20"/>
      <c r="R146" s="20">
        <f>P146</f>
        <v>152.5</v>
      </c>
      <c r="S146" s="32">
        <f t="shared" si="2"/>
        <v>94.916</v>
      </c>
      <c r="T146" s="20"/>
      <c r="U146" s="20"/>
      <c r="V146" s="20">
        <v>2</v>
      </c>
    </row>
    <row r="147" spans="1:22" ht="12.75">
      <c r="A147" s="20">
        <v>1</v>
      </c>
      <c r="B147" s="20">
        <v>5</v>
      </c>
      <c r="C147" s="20" t="s">
        <v>37</v>
      </c>
      <c r="D147" s="20" t="s">
        <v>30</v>
      </c>
      <c r="E147" s="20">
        <v>82.5</v>
      </c>
      <c r="F147" s="20" t="s">
        <v>949</v>
      </c>
      <c r="G147" s="20" t="s">
        <v>75</v>
      </c>
      <c r="H147" s="20" t="s">
        <v>35</v>
      </c>
      <c r="I147" s="20" t="s">
        <v>20</v>
      </c>
      <c r="J147" s="97">
        <v>30837</v>
      </c>
      <c r="K147" s="45" t="s">
        <v>19</v>
      </c>
      <c r="L147" s="96">
        <v>82.5</v>
      </c>
      <c r="M147" s="32">
        <v>0.6193</v>
      </c>
      <c r="N147" s="20">
        <v>145</v>
      </c>
      <c r="O147" s="20">
        <v>152.5</v>
      </c>
      <c r="P147" s="70">
        <v>157.5</v>
      </c>
      <c r="Q147" s="20"/>
      <c r="R147" s="20">
        <f>O147</f>
        <v>152.5</v>
      </c>
      <c r="S147" s="32">
        <f t="shared" si="2"/>
        <v>94.44324999999999</v>
      </c>
      <c r="T147" s="20"/>
      <c r="U147" s="20" t="s">
        <v>695</v>
      </c>
      <c r="V147" s="20">
        <v>1</v>
      </c>
    </row>
    <row r="148" spans="1:22" ht="12.75">
      <c r="A148" s="20">
        <v>0</v>
      </c>
      <c r="B148" s="20">
        <v>6</v>
      </c>
      <c r="C148" s="20" t="s">
        <v>37</v>
      </c>
      <c r="D148" s="20" t="s">
        <v>30</v>
      </c>
      <c r="E148" s="20">
        <v>82.5</v>
      </c>
      <c r="F148" s="20" t="s">
        <v>950</v>
      </c>
      <c r="G148" s="20" t="s">
        <v>951</v>
      </c>
      <c r="H148" s="20" t="s">
        <v>35</v>
      </c>
      <c r="I148" s="20" t="s">
        <v>20</v>
      </c>
      <c r="J148" s="46">
        <v>30981</v>
      </c>
      <c r="K148" s="20" t="s">
        <v>19</v>
      </c>
      <c r="L148" s="19">
        <v>82.3</v>
      </c>
      <c r="M148" s="32">
        <v>0.6203</v>
      </c>
      <c r="N148" s="20">
        <v>150</v>
      </c>
      <c r="O148" s="70">
        <v>160</v>
      </c>
      <c r="P148" s="70">
        <v>162.5</v>
      </c>
      <c r="Q148" s="20"/>
      <c r="R148" s="20">
        <f>N148</f>
        <v>150</v>
      </c>
      <c r="S148" s="32">
        <f t="shared" si="2"/>
        <v>93.04499999999999</v>
      </c>
      <c r="T148" s="20"/>
      <c r="U148" s="20"/>
      <c r="V148" s="20">
        <v>0</v>
      </c>
    </row>
    <row r="149" spans="1:22" ht="12.75">
      <c r="A149" s="20">
        <v>0</v>
      </c>
      <c r="B149" s="20">
        <v>7</v>
      </c>
      <c r="C149" s="20" t="s">
        <v>37</v>
      </c>
      <c r="D149" s="20" t="s">
        <v>30</v>
      </c>
      <c r="E149" s="20">
        <v>82.5</v>
      </c>
      <c r="F149" s="20" t="s">
        <v>952</v>
      </c>
      <c r="G149" s="20" t="s">
        <v>33</v>
      </c>
      <c r="H149" s="20" t="s">
        <v>33</v>
      </c>
      <c r="I149" s="20" t="s">
        <v>33</v>
      </c>
      <c r="J149" s="46">
        <v>33952</v>
      </c>
      <c r="K149" s="20" t="s">
        <v>19</v>
      </c>
      <c r="L149" s="19">
        <v>80.8</v>
      </c>
      <c r="M149" s="32">
        <v>0.6284</v>
      </c>
      <c r="N149" s="20">
        <v>130</v>
      </c>
      <c r="O149" s="20">
        <v>140</v>
      </c>
      <c r="P149" s="20">
        <v>147.5</v>
      </c>
      <c r="Q149" s="20"/>
      <c r="R149" s="20">
        <f>P149</f>
        <v>147.5</v>
      </c>
      <c r="S149" s="32">
        <f t="shared" si="2"/>
        <v>92.689</v>
      </c>
      <c r="T149" s="20"/>
      <c r="U149" s="20"/>
      <c r="V149" s="20">
        <v>0</v>
      </c>
    </row>
    <row r="150" spans="1:22" ht="12.75">
      <c r="A150" s="20">
        <v>0</v>
      </c>
      <c r="B150" s="20">
        <v>8</v>
      </c>
      <c r="C150" s="20" t="s">
        <v>37</v>
      </c>
      <c r="D150" s="20" t="s">
        <v>30</v>
      </c>
      <c r="E150" s="20">
        <v>82.5</v>
      </c>
      <c r="F150" s="20" t="s">
        <v>953</v>
      </c>
      <c r="G150" s="20" t="s">
        <v>134</v>
      </c>
      <c r="H150" s="20" t="s">
        <v>23</v>
      </c>
      <c r="I150" s="20" t="s">
        <v>20</v>
      </c>
      <c r="J150" s="46">
        <v>32797</v>
      </c>
      <c r="K150" s="20" t="s">
        <v>19</v>
      </c>
      <c r="L150" s="19">
        <v>82.3</v>
      </c>
      <c r="M150" s="32">
        <v>0.6203</v>
      </c>
      <c r="N150" s="20">
        <v>132.5</v>
      </c>
      <c r="O150" s="20">
        <v>140</v>
      </c>
      <c r="P150" s="70">
        <v>147.5</v>
      </c>
      <c r="Q150" s="20"/>
      <c r="R150" s="20">
        <f>O150</f>
        <v>140</v>
      </c>
      <c r="S150" s="32">
        <f t="shared" si="2"/>
        <v>86.842</v>
      </c>
      <c r="T150" s="20"/>
      <c r="U150" s="20"/>
      <c r="V150" s="20">
        <v>0</v>
      </c>
    </row>
    <row r="151" spans="1:22" ht="12.75">
      <c r="A151" s="20">
        <v>0</v>
      </c>
      <c r="B151" s="20">
        <v>9</v>
      </c>
      <c r="C151" s="20" t="s">
        <v>37</v>
      </c>
      <c r="D151" s="20" t="s">
        <v>30</v>
      </c>
      <c r="E151" s="20">
        <v>82.5</v>
      </c>
      <c r="F151" s="20" t="s">
        <v>954</v>
      </c>
      <c r="G151" s="20" t="s">
        <v>203</v>
      </c>
      <c r="H151" s="20" t="s">
        <v>23</v>
      </c>
      <c r="I151" s="20" t="s">
        <v>20</v>
      </c>
      <c r="J151" s="46">
        <v>29055</v>
      </c>
      <c r="K151" s="20" t="s">
        <v>19</v>
      </c>
      <c r="L151" s="19">
        <v>82.3</v>
      </c>
      <c r="M151" s="32">
        <v>0.6203</v>
      </c>
      <c r="N151" s="20">
        <v>125</v>
      </c>
      <c r="O151" s="20">
        <v>130</v>
      </c>
      <c r="P151" s="70">
        <v>135</v>
      </c>
      <c r="Q151" s="20"/>
      <c r="R151" s="20">
        <f>O151</f>
        <v>130</v>
      </c>
      <c r="S151" s="32">
        <f t="shared" si="2"/>
        <v>80.639</v>
      </c>
      <c r="T151" s="20"/>
      <c r="U151" s="20" t="s">
        <v>955</v>
      </c>
      <c r="V151" s="20">
        <v>0</v>
      </c>
    </row>
    <row r="152" spans="1:22" ht="12.75">
      <c r="A152" s="20">
        <v>0</v>
      </c>
      <c r="B152" s="20">
        <v>10</v>
      </c>
      <c r="C152" s="20" t="s">
        <v>37</v>
      </c>
      <c r="D152" s="20" t="s">
        <v>30</v>
      </c>
      <c r="E152" s="20">
        <v>82.5</v>
      </c>
      <c r="F152" s="20" t="s">
        <v>956</v>
      </c>
      <c r="G152" s="20" t="s">
        <v>862</v>
      </c>
      <c r="H152" s="20" t="s">
        <v>34</v>
      </c>
      <c r="I152" s="20" t="s">
        <v>20</v>
      </c>
      <c r="J152" s="46">
        <v>33594</v>
      </c>
      <c r="K152" s="20" t="s">
        <v>19</v>
      </c>
      <c r="L152" s="19">
        <v>82.45</v>
      </c>
      <c r="M152" s="32">
        <v>0.6193</v>
      </c>
      <c r="N152" s="20">
        <v>122.5</v>
      </c>
      <c r="O152" s="20">
        <v>130</v>
      </c>
      <c r="P152" s="70">
        <v>147.5</v>
      </c>
      <c r="Q152" s="20"/>
      <c r="R152" s="20">
        <f>O152</f>
        <v>130</v>
      </c>
      <c r="S152" s="32">
        <f t="shared" si="2"/>
        <v>80.509</v>
      </c>
      <c r="T152" s="20"/>
      <c r="U152" s="20"/>
      <c r="V152" s="20">
        <v>0</v>
      </c>
    </row>
    <row r="153" spans="1:22" ht="12.75">
      <c r="A153" s="20">
        <v>0</v>
      </c>
      <c r="B153" s="20">
        <v>11</v>
      </c>
      <c r="C153" s="20" t="s">
        <v>37</v>
      </c>
      <c r="D153" s="20" t="s">
        <v>30</v>
      </c>
      <c r="E153" s="20">
        <v>82.5</v>
      </c>
      <c r="F153" s="20" t="s">
        <v>957</v>
      </c>
      <c r="G153" s="20" t="s">
        <v>958</v>
      </c>
      <c r="H153" s="20" t="s">
        <v>839</v>
      </c>
      <c r="I153" s="20" t="s">
        <v>20</v>
      </c>
      <c r="J153" s="46">
        <v>30207</v>
      </c>
      <c r="K153" s="20" t="s">
        <v>19</v>
      </c>
      <c r="L153" s="19">
        <v>80.9</v>
      </c>
      <c r="M153" s="32">
        <v>0.6279</v>
      </c>
      <c r="N153" s="20">
        <v>125</v>
      </c>
      <c r="O153" s="70">
        <v>130</v>
      </c>
      <c r="P153" s="70">
        <v>130</v>
      </c>
      <c r="Q153" s="20"/>
      <c r="R153" s="20">
        <f>N153</f>
        <v>125</v>
      </c>
      <c r="S153" s="32">
        <f t="shared" si="2"/>
        <v>78.4875</v>
      </c>
      <c r="T153" s="20"/>
      <c r="U153" s="20" t="s">
        <v>959</v>
      </c>
      <c r="V153" s="20">
        <v>0</v>
      </c>
    </row>
    <row r="154" spans="1:22" ht="12.75">
      <c r="A154" s="20">
        <v>0</v>
      </c>
      <c r="B154" s="20">
        <v>12</v>
      </c>
      <c r="C154" s="20" t="s">
        <v>37</v>
      </c>
      <c r="D154" s="20" t="s">
        <v>30</v>
      </c>
      <c r="E154" s="20">
        <v>82.5</v>
      </c>
      <c r="F154" s="20" t="s">
        <v>960</v>
      </c>
      <c r="G154" s="20" t="s">
        <v>961</v>
      </c>
      <c r="H154" s="20" t="s">
        <v>62</v>
      </c>
      <c r="I154" s="20" t="s">
        <v>20</v>
      </c>
      <c r="J154" s="46">
        <v>31278</v>
      </c>
      <c r="K154" s="20" t="s">
        <v>19</v>
      </c>
      <c r="L154" s="19">
        <v>81.8</v>
      </c>
      <c r="M154" s="32">
        <v>0.623</v>
      </c>
      <c r="N154" s="70">
        <v>110</v>
      </c>
      <c r="O154" s="70">
        <v>110</v>
      </c>
      <c r="P154" s="20">
        <v>112.5</v>
      </c>
      <c r="Q154" s="20"/>
      <c r="R154" s="20">
        <f>P154</f>
        <v>112.5</v>
      </c>
      <c r="S154" s="32">
        <f t="shared" si="2"/>
        <v>70.0875</v>
      </c>
      <c r="T154" s="20"/>
      <c r="U154" s="20" t="s">
        <v>962</v>
      </c>
      <c r="V154" s="20">
        <v>0</v>
      </c>
    </row>
    <row r="155" spans="1:22" ht="12.75">
      <c r="A155" s="20">
        <v>0</v>
      </c>
      <c r="B155" s="20">
        <v>13</v>
      </c>
      <c r="C155" s="20" t="s">
        <v>37</v>
      </c>
      <c r="D155" s="20" t="s">
        <v>30</v>
      </c>
      <c r="E155" s="20">
        <v>82.5</v>
      </c>
      <c r="F155" s="20" t="s">
        <v>963</v>
      </c>
      <c r="G155" s="20" t="s">
        <v>744</v>
      </c>
      <c r="H155" s="20" t="s">
        <v>35</v>
      </c>
      <c r="I155" s="20" t="s">
        <v>20</v>
      </c>
      <c r="J155" s="46">
        <v>33516</v>
      </c>
      <c r="K155" s="20" t="s">
        <v>19</v>
      </c>
      <c r="L155" s="19">
        <v>77.1</v>
      </c>
      <c r="M155" s="32">
        <v>0.6765</v>
      </c>
      <c r="N155" s="20">
        <v>100</v>
      </c>
      <c r="O155" s="20">
        <v>107.5</v>
      </c>
      <c r="P155" s="70">
        <v>110</v>
      </c>
      <c r="Q155" s="20"/>
      <c r="R155" s="20">
        <f>O155</f>
        <v>107.5</v>
      </c>
      <c r="S155" s="32">
        <f t="shared" si="2"/>
        <v>72.72375</v>
      </c>
      <c r="T155" s="20"/>
      <c r="U155" s="20" t="s">
        <v>964</v>
      </c>
      <c r="V155" s="20">
        <v>0</v>
      </c>
    </row>
    <row r="156" spans="1:22" ht="12.75">
      <c r="A156" s="20">
        <v>12</v>
      </c>
      <c r="B156" s="20">
        <v>1</v>
      </c>
      <c r="C156" s="20" t="s">
        <v>37</v>
      </c>
      <c r="D156" s="20" t="s">
        <v>30</v>
      </c>
      <c r="E156" s="20">
        <v>82.5</v>
      </c>
      <c r="F156" s="20" t="s">
        <v>965</v>
      </c>
      <c r="G156" s="20" t="s">
        <v>966</v>
      </c>
      <c r="H156" s="20" t="s">
        <v>35</v>
      </c>
      <c r="I156" s="20" t="s">
        <v>20</v>
      </c>
      <c r="J156" s="46">
        <v>37866</v>
      </c>
      <c r="K156" s="20" t="s">
        <v>135</v>
      </c>
      <c r="L156" s="19">
        <v>81.5</v>
      </c>
      <c r="M156" s="32">
        <v>0.737</v>
      </c>
      <c r="N156" s="20">
        <v>122</v>
      </c>
      <c r="O156" s="20">
        <v>130</v>
      </c>
      <c r="P156" s="70">
        <v>135</v>
      </c>
      <c r="Q156" s="20"/>
      <c r="R156" s="20">
        <f>O156</f>
        <v>130</v>
      </c>
      <c r="S156" s="32">
        <f t="shared" si="2"/>
        <v>95.81</v>
      </c>
      <c r="T156" s="20"/>
      <c r="U156" s="20"/>
      <c r="V156" s="20">
        <v>12</v>
      </c>
    </row>
    <row r="157" spans="1:22" ht="12.75">
      <c r="A157" s="20">
        <v>12</v>
      </c>
      <c r="B157" s="20">
        <v>1</v>
      </c>
      <c r="C157" s="20" t="s">
        <v>37</v>
      </c>
      <c r="D157" s="20" t="s">
        <v>30</v>
      </c>
      <c r="E157" s="20">
        <v>82.5</v>
      </c>
      <c r="F157" s="20" t="s">
        <v>967</v>
      </c>
      <c r="G157" s="20" t="s">
        <v>49</v>
      </c>
      <c r="H157" s="20" t="s">
        <v>49</v>
      </c>
      <c r="I157" s="20" t="s">
        <v>20</v>
      </c>
      <c r="J157" s="46">
        <v>37372</v>
      </c>
      <c r="K157" s="20" t="s">
        <v>165</v>
      </c>
      <c r="L157" s="19">
        <v>81.2</v>
      </c>
      <c r="M157" s="32">
        <v>0.7076</v>
      </c>
      <c r="N157" s="20">
        <v>95</v>
      </c>
      <c r="O157" s="20">
        <v>102.5</v>
      </c>
      <c r="P157" s="70">
        <v>115</v>
      </c>
      <c r="Q157" s="20"/>
      <c r="R157" s="20">
        <f>O157</f>
        <v>102.5</v>
      </c>
      <c r="S157" s="32">
        <f t="shared" si="2"/>
        <v>72.529</v>
      </c>
      <c r="T157" s="20"/>
      <c r="U157" s="20" t="s">
        <v>730</v>
      </c>
      <c r="V157" s="20">
        <v>12</v>
      </c>
    </row>
    <row r="158" spans="1:22" ht="12.75">
      <c r="A158" s="20">
        <v>0</v>
      </c>
      <c r="B158" s="20" t="s">
        <v>172</v>
      </c>
      <c r="C158" s="20" t="s">
        <v>37</v>
      </c>
      <c r="D158" s="20" t="s">
        <v>30</v>
      </c>
      <c r="E158" s="20">
        <v>82.5</v>
      </c>
      <c r="F158" s="20" t="s">
        <v>968</v>
      </c>
      <c r="G158" s="20" t="s">
        <v>64</v>
      </c>
      <c r="H158" s="20" t="s">
        <v>64</v>
      </c>
      <c r="I158" s="20" t="s">
        <v>64</v>
      </c>
      <c r="J158" s="46">
        <v>37058</v>
      </c>
      <c r="K158" s="20" t="s">
        <v>165</v>
      </c>
      <c r="L158" s="19">
        <v>81.7</v>
      </c>
      <c r="M158" s="32">
        <v>0.6734</v>
      </c>
      <c r="N158" s="70">
        <v>100</v>
      </c>
      <c r="O158" s="70">
        <v>0</v>
      </c>
      <c r="P158" s="70">
        <v>0</v>
      </c>
      <c r="Q158" s="20"/>
      <c r="R158" s="20">
        <v>0</v>
      </c>
      <c r="S158" s="32">
        <f t="shared" si="2"/>
        <v>0</v>
      </c>
      <c r="T158" s="20"/>
      <c r="U158" s="20" t="s">
        <v>922</v>
      </c>
      <c r="V158" s="20">
        <v>0</v>
      </c>
    </row>
    <row r="159" spans="1:22" ht="12.75">
      <c r="A159" s="20">
        <v>12</v>
      </c>
      <c r="B159" s="20">
        <v>1</v>
      </c>
      <c r="C159" s="20" t="s">
        <v>37</v>
      </c>
      <c r="D159" s="20" t="s">
        <v>30</v>
      </c>
      <c r="E159" s="20">
        <v>82.5</v>
      </c>
      <c r="F159" s="20" t="s">
        <v>969</v>
      </c>
      <c r="G159" s="20" t="s">
        <v>970</v>
      </c>
      <c r="H159" s="20" t="s">
        <v>77</v>
      </c>
      <c r="I159" s="20" t="s">
        <v>20</v>
      </c>
      <c r="J159" s="46">
        <v>36453</v>
      </c>
      <c r="K159" s="20" t="s">
        <v>142</v>
      </c>
      <c r="L159" s="19">
        <v>82</v>
      </c>
      <c r="M159" s="32">
        <v>0.6468</v>
      </c>
      <c r="N159" s="20">
        <v>125</v>
      </c>
      <c r="O159" s="20">
        <v>135</v>
      </c>
      <c r="P159" s="70">
        <v>145</v>
      </c>
      <c r="Q159" s="20"/>
      <c r="R159" s="20">
        <f>O159</f>
        <v>135</v>
      </c>
      <c r="S159" s="32">
        <f t="shared" si="2"/>
        <v>87.31800000000001</v>
      </c>
      <c r="T159" s="20"/>
      <c r="U159" s="20"/>
      <c r="V159" s="20">
        <v>12</v>
      </c>
    </row>
    <row r="160" spans="1:22" ht="12.75">
      <c r="A160" s="20">
        <v>5</v>
      </c>
      <c r="B160" s="20">
        <v>2</v>
      </c>
      <c r="C160" s="20" t="s">
        <v>37</v>
      </c>
      <c r="D160" s="20" t="s">
        <v>30</v>
      </c>
      <c r="E160" s="20">
        <v>82.5</v>
      </c>
      <c r="F160" s="20" t="s">
        <v>971</v>
      </c>
      <c r="G160" s="20" t="s">
        <v>741</v>
      </c>
      <c r="H160" s="20" t="s">
        <v>77</v>
      </c>
      <c r="I160" s="20" t="s">
        <v>20</v>
      </c>
      <c r="J160" s="46">
        <v>36761</v>
      </c>
      <c r="K160" s="20" t="s">
        <v>142</v>
      </c>
      <c r="L160" s="19">
        <v>76.6</v>
      </c>
      <c r="M160" s="32">
        <v>0.6929</v>
      </c>
      <c r="N160" s="20">
        <v>90</v>
      </c>
      <c r="O160" s="20">
        <v>110</v>
      </c>
      <c r="P160" s="70">
        <v>130</v>
      </c>
      <c r="Q160" s="20"/>
      <c r="R160" s="20">
        <f>O160</f>
        <v>110</v>
      </c>
      <c r="S160" s="32">
        <f t="shared" si="2"/>
        <v>76.219</v>
      </c>
      <c r="T160" s="20"/>
      <c r="U160" s="20" t="s">
        <v>742</v>
      </c>
      <c r="V160" s="20">
        <v>5</v>
      </c>
    </row>
    <row r="161" spans="1:22" ht="12.75">
      <c r="A161" s="20">
        <v>12</v>
      </c>
      <c r="B161" s="20">
        <v>1</v>
      </c>
      <c r="C161" s="20" t="s">
        <v>37</v>
      </c>
      <c r="D161" s="20" t="s">
        <v>30</v>
      </c>
      <c r="E161" s="20">
        <v>90</v>
      </c>
      <c r="F161" s="20" t="s">
        <v>972</v>
      </c>
      <c r="G161" s="20" t="s">
        <v>352</v>
      </c>
      <c r="H161" s="20" t="s">
        <v>352</v>
      </c>
      <c r="I161" s="20" t="s">
        <v>20</v>
      </c>
      <c r="J161" s="97">
        <v>34904</v>
      </c>
      <c r="K161" s="45" t="s">
        <v>118</v>
      </c>
      <c r="L161" s="96">
        <v>88.6</v>
      </c>
      <c r="M161" s="32">
        <v>0.591</v>
      </c>
      <c r="N161" s="20">
        <v>155</v>
      </c>
      <c r="O161" s="20">
        <v>162.5</v>
      </c>
      <c r="P161" s="70">
        <v>165</v>
      </c>
      <c r="Q161" s="20"/>
      <c r="R161" s="20">
        <v>162.5</v>
      </c>
      <c r="S161" s="32">
        <f t="shared" si="2"/>
        <v>96.0375</v>
      </c>
      <c r="T161" s="20"/>
      <c r="U161" s="20" t="s">
        <v>973</v>
      </c>
      <c r="V161" s="20">
        <v>12</v>
      </c>
    </row>
    <row r="162" spans="1:22" ht="12.75">
      <c r="A162" s="20">
        <v>5</v>
      </c>
      <c r="B162" s="20">
        <v>2</v>
      </c>
      <c r="C162" s="20" t="s">
        <v>37</v>
      </c>
      <c r="D162" s="20" t="s">
        <v>30</v>
      </c>
      <c r="E162" s="20">
        <v>90</v>
      </c>
      <c r="F162" s="20" t="s">
        <v>974</v>
      </c>
      <c r="G162" s="20" t="s">
        <v>951</v>
      </c>
      <c r="H162" s="20" t="s">
        <v>35</v>
      </c>
      <c r="I162" s="20" t="s">
        <v>20</v>
      </c>
      <c r="J162" s="46">
        <v>34798</v>
      </c>
      <c r="K162" s="45" t="s">
        <v>118</v>
      </c>
      <c r="L162" s="19">
        <v>85.35</v>
      </c>
      <c r="M162" s="32">
        <v>0.6055</v>
      </c>
      <c r="N162" s="20">
        <v>150</v>
      </c>
      <c r="O162" s="70">
        <v>160</v>
      </c>
      <c r="P162" s="70">
        <v>160</v>
      </c>
      <c r="Q162" s="20"/>
      <c r="R162" s="20">
        <v>150</v>
      </c>
      <c r="S162" s="32">
        <f t="shared" si="2"/>
        <v>90.825</v>
      </c>
      <c r="T162" s="20"/>
      <c r="U162" s="20" t="s">
        <v>975</v>
      </c>
      <c r="V162" s="20">
        <v>5</v>
      </c>
    </row>
    <row r="163" spans="1:22" ht="12.75">
      <c r="A163" s="20">
        <v>3</v>
      </c>
      <c r="B163" s="20">
        <v>3</v>
      </c>
      <c r="C163" s="20" t="s">
        <v>37</v>
      </c>
      <c r="D163" s="20" t="s">
        <v>30</v>
      </c>
      <c r="E163" s="20">
        <v>90</v>
      </c>
      <c r="F163" s="20" t="s">
        <v>976</v>
      </c>
      <c r="G163" s="20" t="s">
        <v>64</v>
      </c>
      <c r="H163" s="20" t="s">
        <v>64</v>
      </c>
      <c r="I163" s="20" t="s">
        <v>64</v>
      </c>
      <c r="J163" s="97">
        <v>35664</v>
      </c>
      <c r="K163" s="45" t="s">
        <v>118</v>
      </c>
      <c r="L163" s="96">
        <v>87.9</v>
      </c>
      <c r="M163" s="32">
        <v>0.6058</v>
      </c>
      <c r="N163" s="70">
        <v>140</v>
      </c>
      <c r="O163" s="20">
        <v>140</v>
      </c>
      <c r="P163" s="20">
        <v>147.5</v>
      </c>
      <c r="Q163" s="20"/>
      <c r="R163" s="20">
        <v>147.5</v>
      </c>
      <c r="S163" s="32">
        <f t="shared" si="2"/>
        <v>89.3555</v>
      </c>
      <c r="T163" s="20"/>
      <c r="U163" s="20"/>
      <c r="V163" s="20">
        <v>3</v>
      </c>
    </row>
    <row r="164" spans="1:22" ht="12.75">
      <c r="A164" s="20">
        <v>2</v>
      </c>
      <c r="B164" s="20">
        <v>4</v>
      </c>
      <c r="C164" s="20" t="s">
        <v>37</v>
      </c>
      <c r="D164" s="20" t="s">
        <v>30</v>
      </c>
      <c r="E164" s="20">
        <v>90</v>
      </c>
      <c r="F164" s="20" t="s">
        <v>977</v>
      </c>
      <c r="G164" s="20" t="s">
        <v>674</v>
      </c>
      <c r="H164" s="20" t="s">
        <v>23</v>
      </c>
      <c r="I164" s="20" t="s">
        <v>20</v>
      </c>
      <c r="J164" s="46">
        <v>35690</v>
      </c>
      <c r="K164" s="20" t="s">
        <v>118</v>
      </c>
      <c r="L164" s="19">
        <v>89.3</v>
      </c>
      <c r="M164" s="32">
        <v>0.5999</v>
      </c>
      <c r="N164" s="20">
        <v>140</v>
      </c>
      <c r="O164" s="20">
        <v>145</v>
      </c>
      <c r="P164" s="70">
        <v>150</v>
      </c>
      <c r="Q164" s="20"/>
      <c r="R164" s="20">
        <v>145</v>
      </c>
      <c r="S164" s="32">
        <f t="shared" si="2"/>
        <v>86.9855</v>
      </c>
      <c r="T164" s="20"/>
      <c r="U164" s="20"/>
      <c r="V164" s="20">
        <v>2</v>
      </c>
    </row>
    <row r="165" spans="1:22" ht="12.75">
      <c r="A165" s="20">
        <v>0</v>
      </c>
      <c r="B165" s="20" t="s">
        <v>172</v>
      </c>
      <c r="C165" s="20" t="s">
        <v>37</v>
      </c>
      <c r="D165" s="20" t="s">
        <v>30</v>
      </c>
      <c r="E165" s="20">
        <v>90</v>
      </c>
      <c r="F165" s="20" t="s">
        <v>368</v>
      </c>
      <c r="G165" s="20" t="s">
        <v>147</v>
      </c>
      <c r="H165" s="20" t="s">
        <v>35</v>
      </c>
      <c r="I165" s="20" t="s">
        <v>20</v>
      </c>
      <c r="J165" s="97">
        <v>35227</v>
      </c>
      <c r="K165" s="45" t="s">
        <v>118</v>
      </c>
      <c r="L165" s="96">
        <v>86.9</v>
      </c>
      <c r="M165" s="32">
        <v>0.6042</v>
      </c>
      <c r="N165" s="20">
        <v>60</v>
      </c>
      <c r="O165" s="20">
        <v>0</v>
      </c>
      <c r="P165" s="20">
        <v>0</v>
      </c>
      <c r="Q165" s="20"/>
      <c r="R165" s="20">
        <f>O165</f>
        <v>0</v>
      </c>
      <c r="S165" s="32">
        <f t="shared" si="2"/>
        <v>0</v>
      </c>
      <c r="T165" s="20"/>
      <c r="U165" s="20"/>
      <c r="V165" s="20">
        <v>0</v>
      </c>
    </row>
    <row r="166" spans="1:22" ht="12.75">
      <c r="A166" s="20">
        <v>0</v>
      </c>
      <c r="B166" s="20" t="s">
        <v>172</v>
      </c>
      <c r="C166" s="20" t="s">
        <v>37</v>
      </c>
      <c r="D166" s="20" t="s">
        <v>30</v>
      </c>
      <c r="E166" s="20">
        <v>90</v>
      </c>
      <c r="F166" s="20" t="s">
        <v>978</v>
      </c>
      <c r="G166" s="20" t="s">
        <v>196</v>
      </c>
      <c r="H166" s="20" t="s">
        <v>196</v>
      </c>
      <c r="I166" s="20" t="s">
        <v>20</v>
      </c>
      <c r="J166" s="46">
        <v>35157</v>
      </c>
      <c r="K166" s="45" t="s">
        <v>118</v>
      </c>
      <c r="L166" s="19">
        <v>88.3</v>
      </c>
      <c r="M166" s="32">
        <v>0.5981</v>
      </c>
      <c r="N166" s="70">
        <v>145</v>
      </c>
      <c r="O166" s="70">
        <v>145</v>
      </c>
      <c r="P166" s="70">
        <v>145</v>
      </c>
      <c r="Q166" s="20"/>
      <c r="R166" s="20">
        <v>0</v>
      </c>
      <c r="S166" s="32">
        <f t="shared" si="2"/>
        <v>0</v>
      </c>
      <c r="T166" s="20"/>
      <c r="U166" s="20" t="s">
        <v>979</v>
      </c>
      <c r="V166" s="20">
        <v>0</v>
      </c>
    </row>
    <row r="167" spans="1:22" ht="12.75">
      <c r="A167" s="20">
        <v>12</v>
      </c>
      <c r="B167" s="20">
        <v>1</v>
      </c>
      <c r="C167" s="20" t="s">
        <v>37</v>
      </c>
      <c r="D167" s="20" t="s">
        <v>30</v>
      </c>
      <c r="E167" s="20">
        <v>90</v>
      </c>
      <c r="F167" s="20" t="s">
        <v>980</v>
      </c>
      <c r="G167" s="20" t="s">
        <v>196</v>
      </c>
      <c r="H167" s="20" t="s">
        <v>196</v>
      </c>
      <c r="I167" s="20" t="s">
        <v>20</v>
      </c>
      <c r="J167" s="46">
        <v>28244</v>
      </c>
      <c r="K167" s="20" t="s">
        <v>151</v>
      </c>
      <c r="L167" s="19">
        <v>86.7</v>
      </c>
      <c r="M167" s="32">
        <v>0.6009</v>
      </c>
      <c r="N167" s="20">
        <v>180</v>
      </c>
      <c r="O167" s="20">
        <v>187.5</v>
      </c>
      <c r="P167" s="20">
        <v>192.5</v>
      </c>
      <c r="Q167" s="20"/>
      <c r="R167" s="20">
        <v>192.5</v>
      </c>
      <c r="S167" s="32">
        <f t="shared" si="2"/>
        <v>115.67325</v>
      </c>
      <c r="T167" s="20"/>
      <c r="U167" s="20"/>
      <c r="V167" s="20">
        <v>12</v>
      </c>
    </row>
    <row r="168" spans="1:22" ht="12.75">
      <c r="A168" s="20">
        <v>5</v>
      </c>
      <c r="B168" s="20">
        <v>2</v>
      </c>
      <c r="C168" s="20" t="s">
        <v>37</v>
      </c>
      <c r="D168" s="20" t="s">
        <v>30</v>
      </c>
      <c r="E168" s="20">
        <v>90</v>
      </c>
      <c r="F168" s="20" t="s">
        <v>981</v>
      </c>
      <c r="G168" s="20" t="s">
        <v>982</v>
      </c>
      <c r="H168" s="20" t="s">
        <v>77</v>
      </c>
      <c r="I168" s="20" t="s">
        <v>20</v>
      </c>
      <c r="J168" s="46">
        <v>27780</v>
      </c>
      <c r="K168" s="20" t="s">
        <v>151</v>
      </c>
      <c r="L168" s="19">
        <v>87.75</v>
      </c>
      <c r="M168" s="32">
        <v>0.5996</v>
      </c>
      <c r="N168" s="20">
        <v>175</v>
      </c>
      <c r="O168" s="20">
        <v>185</v>
      </c>
      <c r="P168" s="70">
        <v>190</v>
      </c>
      <c r="Q168" s="20"/>
      <c r="R168" s="20">
        <v>185</v>
      </c>
      <c r="S168" s="32">
        <f t="shared" si="2"/>
        <v>110.926</v>
      </c>
      <c r="T168" s="20"/>
      <c r="U168" s="20" t="s">
        <v>983</v>
      </c>
      <c r="V168" s="20">
        <v>5</v>
      </c>
    </row>
    <row r="169" spans="1:22" ht="12.75">
      <c r="A169" s="20">
        <v>3</v>
      </c>
      <c r="B169" s="20">
        <v>3</v>
      </c>
      <c r="C169" s="20" t="s">
        <v>37</v>
      </c>
      <c r="D169" s="20" t="s">
        <v>30</v>
      </c>
      <c r="E169" s="20">
        <v>90</v>
      </c>
      <c r="F169" s="20" t="s">
        <v>984</v>
      </c>
      <c r="G169" s="20" t="s">
        <v>203</v>
      </c>
      <c r="H169" s="20" t="s">
        <v>23</v>
      </c>
      <c r="I169" s="20" t="s">
        <v>20</v>
      </c>
      <c r="J169" s="46">
        <v>27539</v>
      </c>
      <c r="K169" s="20" t="s">
        <v>151</v>
      </c>
      <c r="L169" s="19">
        <v>88.5</v>
      </c>
      <c r="M169" s="32">
        <v>0.602</v>
      </c>
      <c r="N169" s="20">
        <v>162.5</v>
      </c>
      <c r="O169" s="20">
        <v>170</v>
      </c>
      <c r="P169" s="20">
        <v>172.5</v>
      </c>
      <c r="Q169" s="20"/>
      <c r="R169" s="20">
        <v>172.5</v>
      </c>
      <c r="S169" s="32">
        <f t="shared" si="2"/>
        <v>103.845</v>
      </c>
      <c r="T169" s="20"/>
      <c r="U169" s="20"/>
      <c r="V169" s="20">
        <v>3</v>
      </c>
    </row>
    <row r="170" spans="1:22" ht="12.75">
      <c r="A170" s="45">
        <v>2</v>
      </c>
      <c r="B170" s="45">
        <v>4</v>
      </c>
      <c r="C170" s="45" t="s">
        <v>37</v>
      </c>
      <c r="D170" s="45" t="s">
        <v>30</v>
      </c>
      <c r="E170" s="45">
        <v>90</v>
      </c>
      <c r="F170" s="20" t="s">
        <v>985</v>
      </c>
      <c r="G170" s="45" t="s">
        <v>986</v>
      </c>
      <c r="H170" s="45" t="s">
        <v>23</v>
      </c>
      <c r="I170" s="45" t="s">
        <v>20</v>
      </c>
      <c r="J170" s="97">
        <v>27249</v>
      </c>
      <c r="K170" s="45" t="s">
        <v>151</v>
      </c>
      <c r="L170" s="96">
        <v>89.25</v>
      </c>
      <c r="M170" s="101">
        <v>0.6063</v>
      </c>
      <c r="N170" s="45">
        <v>170</v>
      </c>
      <c r="O170" s="70">
        <v>182.5</v>
      </c>
      <c r="P170" s="70">
        <v>182.5</v>
      </c>
      <c r="Q170" s="45"/>
      <c r="R170" s="45">
        <v>170</v>
      </c>
      <c r="S170" s="32">
        <f t="shared" si="2"/>
        <v>103.071</v>
      </c>
      <c r="T170" s="45"/>
      <c r="U170" s="45"/>
      <c r="V170" s="45">
        <v>2</v>
      </c>
    </row>
    <row r="171" spans="1:22" ht="12.75">
      <c r="A171" s="20">
        <v>1</v>
      </c>
      <c r="B171" s="20">
        <v>5</v>
      </c>
      <c r="C171" s="20" t="s">
        <v>37</v>
      </c>
      <c r="D171" s="20" t="s">
        <v>30</v>
      </c>
      <c r="E171" s="20">
        <v>90</v>
      </c>
      <c r="F171" s="20" t="s">
        <v>987</v>
      </c>
      <c r="G171" s="20" t="s">
        <v>418</v>
      </c>
      <c r="H171" s="20" t="s">
        <v>418</v>
      </c>
      <c r="I171" s="20" t="s">
        <v>20</v>
      </c>
      <c r="J171" s="46">
        <v>27385</v>
      </c>
      <c r="K171" s="20" t="s">
        <v>151</v>
      </c>
      <c r="L171" s="19">
        <v>90</v>
      </c>
      <c r="M171" s="32">
        <v>0.5958</v>
      </c>
      <c r="N171" s="20">
        <v>160</v>
      </c>
      <c r="O171" s="20">
        <v>165</v>
      </c>
      <c r="P171" s="20">
        <v>170</v>
      </c>
      <c r="Q171" s="20"/>
      <c r="R171" s="20">
        <v>170</v>
      </c>
      <c r="S171" s="32">
        <f t="shared" si="2"/>
        <v>101.286</v>
      </c>
      <c r="T171" s="20"/>
      <c r="U171" s="20" t="s">
        <v>988</v>
      </c>
      <c r="V171" s="20">
        <v>1</v>
      </c>
    </row>
    <row r="172" spans="1:22" ht="12.75">
      <c r="A172" s="20">
        <v>0</v>
      </c>
      <c r="B172" s="20">
        <v>6</v>
      </c>
      <c r="C172" s="20" t="s">
        <v>37</v>
      </c>
      <c r="D172" s="20" t="s">
        <v>30</v>
      </c>
      <c r="E172" s="20">
        <v>90</v>
      </c>
      <c r="F172" s="20" t="s">
        <v>989</v>
      </c>
      <c r="G172" s="20" t="s">
        <v>514</v>
      </c>
      <c r="H172" s="20" t="s">
        <v>23</v>
      </c>
      <c r="I172" s="20" t="s">
        <v>20</v>
      </c>
      <c r="J172" s="46">
        <v>27650</v>
      </c>
      <c r="K172" s="20" t="s">
        <v>151</v>
      </c>
      <c r="L172" s="19">
        <v>87.6</v>
      </c>
      <c r="M172" s="32">
        <v>0.6059</v>
      </c>
      <c r="N172" s="20">
        <v>160</v>
      </c>
      <c r="O172" s="20">
        <v>165</v>
      </c>
      <c r="P172" s="70">
        <v>170</v>
      </c>
      <c r="Q172" s="20"/>
      <c r="R172" s="20">
        <v>165</v>
      </c>
      <c r="S172" s="32">
        <f t="shared" si="2"/>
        <v>99.9735</v>
      </c>
      <c r="T172" s="20"/>
      <c r="U172" s="20" t="s">
        <v>990</v>
      </c>
      <c r="V172" s="20">
        <v>0</v>
      </c>
    </row>
    <row r="173" spans="1:22" ht="12.75">
      <c r="A173" s="20">
        <v>0</v>
      </c>
      <c r="B173" s="20">
        <v>7</v>
      </c>
      <c r="C173" s="20" t="s">
        <v>37</v>
      </c>
      <c r="D173" s="20" t="s">
        <v>30</v>
      </c>
      <c r="E173" s="20">
        <v>90</v>
      </c>
      <c r="F173" s="20" t="s">
        <v>991</v>
      </c>
      <c r="G173" s="20" t="s">
        <v>741</v>
      </c>
      <c r="H173" s="20" t="s">
        <v>77</v>
      </c>
      <c r="I173" s="20" t="s">
        <v>20</v>
      </c>
      <c r="J173" s="46">
        <v>26971</v>
      </c>
      <c r="K173" s="20" t="s">
        <v>151</v>
      </c>
      <c r="L173" s="19">
        <v>86</v>
      </c>
      <c r="M173" s="32">
        <v>0.6311</v>
      </c>
      <c r="N173" s="70">
        <v>160</v>
      </c>
      <c r="O173" s="20">
        <v>160</v>
      </c>
      <c r="P173" s="70">
        <v>170</v>
      </c>
      <c r="Q173" s="20"/>
      <c r="R173" s="20">
        <v>160</v>
      </c>
      <c r="S173" s="32">
        <f t="shared" si="2"/>
        <v>100.976</v>
      </c>
      <c r="T173" s="20"/>
      <c r="U173" s="20" t="s">
        <v>742</v>
      </c>
      <c r="V173" s="20">
        <v>0</v>
      </c>
    </row>
    <row r="174" spans="1:22" ht="12.75">
      <c r="A174" s="20">
        <v>0</v>
      </c>
      <c r="B174" s="20">
        <v>8</v>
      </c>
      <c r="C174" s="20" t="s">
        <v>37</v>
      </c>
      <c r="D174" s="20" t="s">
        <v>30</v>
      </c>
      <c r="E174" s="20">
        <v>90</v>
      </c>
      <c r="F174" s="20" t="s">
        <v>992</v>
      </c>
      <c r="G174" s="20" t="s">
        <v>993</v>
      </c>
      <c r="H174" s="20" t="s">
        <v>35</v>
      </c>
      <c r="I174" s="20" t="s">
        <v>20</v>
      </c>
      <c r="J174" s="46">
        <v>27899</v>
      </c>
      <c r="K174" s="20" t="s">
        <v>151</v>
      </c>
      <c r="L174" s="19">
        <v>89.85</v>
      </c>
      <c r="M174" s="32">
        <v>0.5914</v>
      </c>
      <c r="N174" s="20">
        <v>150</v>
      </c>
      <c r="O174" s="20">
        <v>160</v>
      </c>
      <c r="P174" s="70">
        <v>170</v>
      </c>
      <c r="Q174" s="20"/>
      <c r="R174" s="20">
        <v>160</v>
      </c>
      <c r="S174" s="32">
        <f t="shared" si="2"/>
        <v>94.62400000000001</v>
      </c>
      <c r="T174" s="20"/>
      <c r="U174" s="20" t="s">
        <v>994</v>
      </c>
      <c r="V174" s="20">
        <v>0</v>
      </c>
    </row>
    <row r="175" spans="1:22" ht="12.75">
      <c r="A175" s="20">
        <v>0</v>
      </c>
      <c r="B175" s="20">
        <v>9</v>
      </c>
      <c r="C175" s="20" t="s">
        <v>37</v>
      </c>
      <c r="D175" s="20" t="s">
        <v>30</v>
      </c>
      <c r="E175" s="20">
        <v>90</v>
      </c>
      <c r="F175" s="20" t="s">
        <v>995</v>
      </c>
      <c r="G175" s="20" t="s">
        <v>838</v>
      </c>
      <c r="H175" s="20" t="s">
        <v>839</v>
      </c>
      <c r="I175" s="20" t="s">
        <v>20</v>
      </c>
      <c r="J175" s="97">
        <v>28222</v>
      </c>
      <c r="K175" s="45" t="s">
        <v>151</v>
      </c>
      <c r="L175" s="96">
        <v>88.2</v>
      </c>
      <c r="M175" s="32">
        <v>0.5944</v>
      </c>
      <c r="N175" s="20">
        <v>140</v>
      </c>
      <c r="O175" s="70">
        <v>150</v>
      </c>
      <c r="P175" s="70">
        <v>150</v>
      </c>
      <c r="Q175" s="20"/>
      <c r="R175" s="20">
        <v>140</v>
      </c>
      <c r="S175" s="32">
        <f t="shared" si="2"/>
        <v>83.21600000000001</v>
      </c>
      <c r="T175" s="20"/>
      <c r="U175" s="20" t="s">
        <v>996</v>
      </c>
      <c r="V175" s="20">
        <v>0</v>
      </c>
    </row>
    <row r="176" spans="1:22" ht="12.75">
      <c r="A176" s="20">
        <v>0</v>
      </c>
      <c r="B176" s="20">
        <v>10</v>
      </c>
      <c r="C176" s="20" t="s">
        <v>37</v>
      </c>
      <c r="D176" s="20" t="s">
        <v>30</v>
      </c>
      <c r="E176" s="20">
        <v>90</v>
      </c>
      <c r="F176" s="20" t="s">
        <v>997</v>
      </c>
      <c r="G176" s="20" t="s">
        <v>147</v>
      </c>
      <c r="H176" s="20" t="s">
        <v>35</v>
      </c>
      <c r="I176" s="20" t="s">
        <v>20</v>
      </c>
      <c r="J176" s="46">
        <v>28004</v>
      </c>
      <c r="K176" s="20" t="s">
        <v>151</v>
      </c>
      <c r="L176" s="19">
        <v>88.4</v>
      </c>
      <c r="M176" s="32">
        <v>0.5971</v>
      </c>
      <c r="N176" s="20">
        <v>135</v>
      </c>
      <c r="O176" s="70">
        <v>140</v>
      </c>
      <c r="P176" s="20">
        <v>140</v>
      </c>
      <c r="Q176" s="20"/>
      <c r="R176" s="20">
        <v>140</v>
      </c>
      <c r="S176" s="32">
        <f t="shared" si="2"/>
        <v>83.594</v>
      </c>
      <c r="T176" s="20"/>
      <c r="U176" s="20" t="s">
        <v>998</v>
      </c>
      <c r="V176" s="20">
        <v>0</v>
      </c>
    </row>
    <row r="177" spans="1:22" ht="12.75">
      <c r="A177" s="20">
        <v>0</v>
      </c>
      <c r="B177" s="20">
        <v>11</v>
      </c>
      <c r="C177" s="20" t="s">
        <v>37</v>
      </c>
      <c r="D177" s="20" t="s">
        <v>30</v>
      </c>
      <c r="E177" s="20">
        <v>90</v>
      </c>
      <c r="F177" s="20" t="s">
        <v>999</v>
      </c>
      <c r="G177" s="20" t="s">
        <v>748</v>
      </c>
      <c r="H177" s="20" t="s">
        <v>23</v>
      </c>
      <c r="I177" s="20" t="s">
        <v>20</v>
      </c>
      <c r="J177" s="46">
        <v>28425</v>
      </c>
      <c r="K177" s="20" t="s">
        <v>151</v>
      </c>
      <c r="L177" s="19">
        <v>89.7</v>
      </c>
      <c r="M177" s="32">
        <v>0.5865</v>
      </c>
      <c r="N177" s="20">
        <v>135</v>
      </c>
      <c r="O177" s="70">
        <v>142.5</v>
      </c>
      <c r="P177" s="70">
        <v>142.5</v>
      </c>
      <c r="Q177" s="20"/>
      <c r="R177" s="20">
        <v>135</v>
      </c>
      <c r="S177" s="32">
        <f t="shared" si="2"/>
        <v>79.17750000000001</v>
      </c>
      <c r="T177" s="20"/>
      <c r="U177" s="20" t="s">
        <v>719</v>
      </c>
      <c r="V177" s="20">
        <v>0</v>
      </c>
    </row>
    <row r="178" spans="1:22" ht="12.75">
      <c r="A178" s="20">
        <v>0</v>
      </c>
      <c r="B178" s="20">
        <v>12</v>
      </c>
      <c r="C178" s="20" t="s">
        <v>37</v>
      </c>
      <c r="D178" s="20" t="s">
        <v>30</v>
      </c>
      <c r="E178" s="20">
        <v>90</v>
      </c>
      <c r="F178" s="20" t="s">
        <v>654</v>
      </c>
      <c r="G178" s="20" t="s">
        <v>1000</v>
      </c>
      <c r="H178" s="20" t="s">
        <v>23</v>
      </c>
      <c r="I178" s="20" t="s">
        <v>20</v>
      </c>
      <c r="J178" s="46">
        <v>27311</v>
      </c>
      <c r="K178" s="20" t="s">
        <v>151</v>
      </c>
      <c r="L178" s="19">
        <v>89.1</v>
      </c>
      <c r="M178" s="32">
        <v>0.5995</v>
      </c>
      <c r="N178" s="20">
        <v>125</v>
      </c>
      <c r="O178" s="70">
        <v>130</v>
      </c>
      <c r="P178" s="20">
        <v>130</v>
      </c>
      <c r="Q178" s="20"/>
      <c r="R178" s="20">
        <v>130</v>
      </c>
      <c r="S178" s="32">
        <f t="shared" si="2"/>
        <v>77.935</v>
      </c>
      <c r="T178" s="20"/>
      <c r="U178" s="20"/>
      <c r="V178" s="20">
        <v>0</v>
      </c>
    </row>
    <row r="179" spans="1:22" ht="12.75">
      <c r="A179" s="20">
        <v>0</v>
      </c>
      <c r="B179" s="20" t="s">
        <v>172</v>
      </c>
      <c r="C179" s="20" t="s">
        <v>37</v>
      </c>
      <c r="D179" s="20" t="s">
        <v>30</v>
      </c>
      <c r="E179" s="20">
        <v>90</v>
      </c>
      <c r="F179" s="20" t="s">
        <v>651</v>
      </c>
      <c r="G179" s="20" t="s">
        <v>630</v>
      </c>
      <c r="H179" s="20" t="s">
        <v>23</v>
      </c>
      <c r="I179" s="20" t="s">
        <v>20</v>
      </c>
      <c r="J179" s="46">
        <v>28127</v>
      </c>
      <c r="K179" s="20" t="s">
        <v>151</v>
      </c>
      <c r="L179" s="19">
        <v>88.1</v>
      </c>
      <c r="M179" s="32">
        <v>0.5948</v>
      </c>
      <c r="N179" s="20">
        <v>150</v>
      </c>
      <c r="O179" s="20">
        <v>0</v>
      </c>
      <c r="P179" s="20">
        <v>0</v>
      </c>
      <c r="Q179" s="20"/>
      <c r="R179" s="20">
        <v>0</v>
      </c>
      <c r="S179" s="32">
        <f t="shared" si="2"/>
        <v>0</v>
      </c>
      <c r="T179" s="20"/>
      <c r="U179" s="20"/>
      <c r="V179" s="20">
        <v>0</v>
      </c>
    </row>
    <row r="180" spans="1:22" ht="12.75">
      <c r="A180" s="20">
        <v>0</v>
      </c>
      <c r="B180" s="20" t="s">
        <v>172</v>
      </c>
      <c r="C180" s="20" t="s">
        <v>37</v>
      </c>
      <c r="D180" s="20" t="s">
        <v>30</v>
      </c>
      <c r="E180" s="20">
        <v>90</v>
      </c>
      <c r="F180" s="20" t="s">
        <v>647</v>
      </c>
      <c r="G180" s="20" t="s">
        <v>352</v>
      </c>
      <c r="H180" s="20" t="s">
        <v>352</v>
      </c>
      <c r="I180" s="20" t="s">
        <v>20</v>
      </c>
      <c r="J180" s="46">
        <v>28444</v>
      </c>
      <c r="K180" s="20" t="s">
        <v>151</v>
      </c>
      <c r="L180" s="19">
        <v>89.7</v>
      </c>
      <c r="M180" s="32">
        <v>0.5883</v>
      </c>
      <c r="N180" s="20">
        <v>180</v>
      </c>
      <c r="O180" s="20">
        <v>0</v>
      </c>
      <c r="P180" s="20">
        <v>0</v>
      </c>
      <c r="Q180" s="20"/>
      <c r="R180" s="20">
        <v>0</v>
      </c>
      <c r="S180" s="32">
        <f t="shared" si="2"/>
        <v>0</v>
      </c>
      <c r="T180" s="20"/>
      <c r="U180" s="20"/>
      <c r="V180" s="20">
        <v>0</v>
      </c>
    </row>
    <row r="181" spans="1:22" ht="12.75">
      <c r="A181" s="20">
        <v>12</v>
      </c>
      <c r="B181" s="20">
        <v>1</v>
      </c>
      <c r="C181" s="20" t="s">
        <v>37</v>
      </c>
      <c r="D181" s="20" t="s">
        <v>30</v>
      </c>
      <c r="E181" s="20">
        <v>90</v>
      </c>
      <c r="F181" s="20" t="s">
        <v>1001</v>
      </c>
      <c r="G181" s="20" t="s">
        <v>196</v>
      </c>
      <c r="H181" s="20" t="s">
        <v>196</v>
      </c>
      <c r="I181" s="20" t="s">
        <v>20</v>
      </c>
      <c r="J181" s="46">
        <v>26628</v>
      </c>
      <c r="K181" s="20" t="s">
        <v>52</v>
      </c>
      <c r="L181" s="19">
        <v>89.9</v>
      </c>
      <c r="M181" s="32">
        <v>0.6261</v>
      </c>
      <c r="N181" s="20">
        <v>160</v>
      </c>
      <c r="O181" s="20">
        <v>170</v>
      </c>
      <c r="P181" s="20">
        <v>180</v>
      </c>
      <c r="Q181" s="20"/>
      <c r="R181" s="20">
        <v>180</v>
      </c>
      <c r="S181" s="32">
        <f t="shared" si="2"/>
        <v>112.698</v>
      </c>
      <c r="T181" s="20"/>
      <c r="U181" s="20"/>
      <c r="V181" s="20">
        <v>12</v>
      </c>
    </row>
    <row r="182" spans="1:22" ht="12.75">
      <c r="A182" s="20">
        <v>5</v>
      </c>
      <c r="B182" s="20">
        <v>2</v>
      </c>
      <c r="C182" s="20" t="s">
        <v>37</v>
      </c>
      <c r="D182" s="20" t="s">
        <v>30</v>
      </c>
      <c r="E182" s="20">
        <v>90</v>
      </c>
      <c r="F182" s="20" t="s">
        <v>1002</v>
      </c>
      <c r="G182" s="20" t="s">
        <v>982</v>
      </c>
      <c r="H182" s="20" t="s">
        <v>77</v>
      </c>
      <c r="I182" s="20" t="s">
        <v>20</v>
      </c>
      <c r="J182" s="46">
        <v>26646</v>
      </c>
      <c r="K182" s="20" t="s">
        <v>52</v>
      </c>
      <c r="L182" s="19">
        <v>89.25</v>
      </c>
      <c r="M182" s="32">
        <v>0.6287</v>
      </c>
      <c r="N182" s="20">
        <v>167.5</v>
      </c>
      <c r="O182" s="70">
        <v>175</v>
      </c>
      <c r="P182" s="70">
        <v>175</v>
      </c>
      <c r="Q182" s="20"/>
      <c r="R182" s="20">
        <v>167.5</v>
      </c>
      <c r="S182" s="32">
        <f t="shared" si="2"/>
        <v>105.30725000000001</v>
      </c>
      <c r="T182" s="20"/>
      <c r="U182" s="20" t="s">
        <v>983</v>
      </c>
      <c r="V182" s="20">
        <v>5</v>
      </c>
    </row>
    <row r="183" spans="1:22" ht="12.75">
      <c r="A183" s="20">
        <v>3</v>
      </c>
      <c r="B183" s="20">
        <v>3</v>
      </c>
      <c r="C183" s="20" t="s">
        <v>37</v>
      </c>
      <c r="D183" s="20" t="s">
        <v>30</v>
      </c>
      <c r="E183" s="20">
        <v>90</v>
      </c>
      <c r="F183" s="20" t="s">
        <v>1003</v>
      </c>
      <c r="G183" s="20" t="s">
        <v>903</v>
      </c>
      <c r="H183" s="20" t="s">
        <v>23</v>
      </c>
      <c r="I183" s="20" t="s">
        <v>20</v>
      </c>
      <c r="J183" s="46">
        <v>26807</v>
      </c>
      <c r="K183" s="20" t="s">
        <v>52</v>
      </c>
      <c r="L183" s="19">
        <v>85.6</v>
      </c>
      <c r="M183" s="32">
        <v>0.6331</v>
      </c>
      <c r="N183" s="20">
        <v>150</v>
      </c>
      <c r="O183" s="20">
        <v>157.5</v>
      </c>
      <c r="P183" s="20">
        <v>165</v>
      </c>
      <c r="Q183" s="20"/>
      <c r="R183" s="20">
        <v>165</v>
      </c>
      <c r="S183" s="32">
        <f t="shared" si="2"/>
        <v>104.4615</v>
      </c>
      <c r="T183" s="20"/>
      <c r="U183" s="20"/>
      <c r="V183" s="20">
        <v>3</v>
      </c>
    </row>
    <row r="184" spans="1:22" ht="12.75">
      <c r="A184" s="20">
        <v>2</v>
      </c>
      <c r="B184" s="20">
        <v>4</v>
      </c>
      <c r="C184" s="20" t="s">
        <v>37</v>
      </c>
      <c r="D184" s="20" t="s">
        <v>30</v>
      </c>
      <c r="E184" s="20">
        <v>90</v>
      </c>
      <c r="F184" s="20" t="s">
        <v>1004</v>
      </c>
      <c r="G184" s="20" t="s">
        <v>526</v>
      </c>
      <c r="H184" s="20" t="s">
        <v>35</v>
      </c>
      <c r="I184" s="20" t="s">
        <v>20</v>
      </c>
      <c r="J184" s="46">
        <v>25641</v>
      </c>
      <c r="K184" s="20" t="s">
        <v>52</v>
      </c>
      <c r="L184" s="19">
        <v>84.3</v>
      </c>
      <c r="M184" s="32">
        <v>0.6816</v>
      </c>
      <c r="N184" s="70">
        <v>145</v>
      </c>
      <c r="O184" s="20">
        <v>150</v>
      </c>
      <c r="P184" s="20">
        <v>155</v>
      </c>
      <c r="Q184" s="20"/>
      <c r="R184" s="20">
        <v>155</v>
      </c>
      <c r="S184" s="32">
        <f t="shared" si="2"/>
        <v>105.648</v>
      </c>
      <c r="T184" s="20"/>
      <c r="U184" s="20" t="s">
        <v>606</v>
      </c>
      <c r="V184" s="20">
        <v>2</v>
      </c>
    </row>
    <row r="185" spans="1:22" ht="12.75">
      <c r="A185" s="20">
        <v>12</v>
      </c>
      <c r="B185" s="20">
        <v>1</v>
      </c>
      <c r="C185" s="20" t="s">
        <v>37</v>
      </c>
      <c r="D185" s="20" t="s">
        <v>30</v>
      </c>
      <c r="E185" s="20">
        <v>90</v>
      </c>
      <c r="F185" s="20" t="s">
        <v>1005</v>
      </c>
      <c r="G185" s="20" t="s">
        <v>498</v>
      </c>
      <c r="H185" s="20" t="s">
        <v>498</v>
      </c>
      <c r="I185" s="20" t="s">
        <v>20</v>
      </c>
      <c r="J185" s="46">
        <v>25076</v>
      </c>
      <c r="K185" s="20" t="s">
        <v>123</v>
      </c>
      <c r="L185" s="19">
        <v>89.9</v>
      </c>
      <c r="M185" s="32">
        <v>0.687</v>
      </c>
      <c r="N185" s="20">
        <v>150</v>
      </c>
      <c r="O185" s="20">
        <v>155</v>
      </c>
      <c r="P185" s="20">
        <v>160</v>
      </c>
      <c r="Q185" s="20"/>
      <c r="R185" s="20">
        <v>160</v>
      </c>
      <c r="S185" s="32">
        <f aca="true" t="shared" si="3" ref="S185:S249">R185*M185</f>
        <v>109.92000000000002</v>
      </c>
      <c r="T185" s="20"/>
      <c r="U185" s="20"/>
      <c r="V185" s="20">
        <v>12</v>
      </c>
    </row>
    <row r="186" spans="1:22" ht="12.75">
      <c r="A186" s="20">
        <v>5</v>
      </c>
      <c r="B186" s="20">
        <v>2</v>
      </c>
      <c r="C186" s="20" t="s">
        <v>37</v>
      </c>
      <c r="D186" s="20" t="s">
        <v>30</v>
      </c>
      <c r="E186" s="20">
        <v>90</v>
      </c>
      <c r="F186" s="20" t="s">
        <v>1006</v>
      </c>
      <c r="G186" s="20" t="s">
        <v>593</v>
      </c>
      <c r="H186" s="20" t="s">
        <v>593</v>
      </c>
      <c r="I186" s="20" t="s">
        <v>593</v>
      </c>
      <c r="J186" s="46">
        <v>24277</v>
      </c>
      <c r="K186" s="20" t="s">
        <v>123</v>
      </c>
      <c r="L186" s="19">
        <v>89.95</v>
      </c>
      <c r="M186" s="32">
        <v>0.7252</v>
      </c>
      <c r="N186" s="20">
        <v>145</v>
      </c>
      <c r="O186" s="20">
        <v>152.5</v>
      </c>
      <c r="P186" s="20">
        <v>157.5</v>
      </c>
      <c r="Q186" s="20"/>
      <c r="R186" s="20">
        <v>157.5</v>
      </c>
      <c r="S186" s="32">
        <f t="shared" si="3"/>
        <v>114.219</v>
      </c>
      <c r="T186" s="20"/>
      <c r="U186" s="20" t="s">
        <v>1007</v>
      </c>
      <c r="V186" s="20">
        <v>5</v>
      </c>
    </row>
    <row r="187" spans="1:22" ht="12.75">
      <c r="A187" s="20">
        <v>3</v>
      </c>
      <c r="B187" s="20">
        <v>3</v>
      </c>
      <c r="C187" s="20" t="s">
        <v>37</v>
      </c>
      <c r="D187" s="20" t="s">
        <v>30</v>
      </c>
      <c r="E187" s="20">
        <v>90</v>
      </c>
      <c r="F187" s="20" t="s">
        <v>1008</v>
      </c>
      <c r="G187" s="20" t="s">
        <v>76</v>
      </c>
      <c r="H187" s="20" t="s">
        <v>839</v>
      </c>
      <c r="I187" s="20" t="s">
        <v>20</v>
      </c>
      <c r="J187" s="46">
        <v>23837</v>
      </c>
      <c r="K187" s="20" t="s">
        <v>123</v>
      </c>
      <c r="L187" s="19">
        <v>89.1</v>
      </c>
      <c r="M187" s="32">
        <v>0.7544</v>
      </c>
      <c r="N187" s="20">
        <v>150</v>
      </c>
      <c r="O187" s="70">
        <v>155</v>
      </c>
      <c r="P187" s="70">
        <v>155</v>
      </c>
      <c r="Q187" s="20"/>
      <c r="R187" s="20">
        <v>150</v>
      </c>
      <c r="S187" s="32">
        <f t="shared" si="3"/>
        <v>113.16</v>
      </c>
      <c r="T187" s="20"/>
      <c r="U187" s="20"/>
      <c r="V187" s="20">
        <v>3</v>
      </c>
    </row>
    <row r="188" spans="1:22" ht="12.75">
      <c r="A188" s="20">
        <v>12</v>
      </c>
      <c r="B188" s="20">
        <v>1</v>
      </c>
      <c r="C188" s="20" t="s">
        <v>37</v>
      </c>
      <c r="D188" s="20" t="s">
        <v>30</v>
      </c>
      <c r="E188" s="20">
        <v>90</v>
      </c>
      <c r="F188" s="20" t="s">
        <v>1009</v>
      </c>
      <c r="G188" s="20" t="s">
        <v>191</v>
      </c>
      <c r="H188" s="20" t="s">
        <v>23</v>
      </c>
      <c r="I188" s="20" t="s">
        <v>20</v>
      </c>
      <c r="J188" s="46">
        <v>23222</v>
      </c>
      <c r="K188" s="20" t="s">
        <v>158</v>
      </c>
      <c r="L188" s="19">
        <v>89.4</v>
      </c>
      <c r="M188" s="32">
        <v>0.811</v>
      </c>
      <c r="N188" s="20">
        <v>150</v>
      </c>
      <c r="O188" s="20">
        <v>155</v>
      </c>
      <c r="P188" s="20">
        <v>160</v>
      </c>
      <c r="Q188" s="20"/>
      <c r="R188" s="20">
        <v>160</v>
      </c>
      <c r="S188" s="32">
        <f t="shared" si="3"/>
        <v>129.76000000000002</v>
      </c>
      <c r="T188" s="20"/>
      <c r="U188" s="20" t="s">
        <v>1010</v>
      </c>
      <c r="V188" s="20">
        <v>12</v>
      </c>
    </row>
    <row r="189" spans="1:22" ht="12.75">
      <c r="A189" s="20">
        <v>5</v>
      </c>
      <c r="B189" s="20">
        <v>2</v>
      </c>
      <c r="C189" s="20" t="s">
        <v>37</v>
      </c>
      <c r="D189" s="20" t="s">
        <v>30</v>
      </c>
      <c r="E189" s="20">
        <v>90</v>
      </c>
      <c r="F189" s="20" t="s">
        <v>1011</v>
      </c>
      <c r="G189" s="20" t="s">
        <v>196</v>
      </c>
      <c r="H189" s="20" t="s">
        <v>196</v>
      </c>
      <c r="I189" s="20" t="s">
        <v>20</v>
      </c>
      <c r="J189" s="46">
        <v>22202</v>
      </c>
      <c r="K189" s="20" t="s">
        <v>158</v>
      </c>
      <c r="L189" s="19">
        <v>90</v>
      </c>
      <c r="M189" s="32">
        <v>0.8662</v>
      </c>
      <c r="N189" s="20">
        <v>135</v>
      </c>
      <c r="O189" s="70">
        <v>145</v>
      </c>
      <c r="P189" s="70">
        <v>145</v>
      </c>
      <c r="Q189" s="20"/>
      <c r="R189" s="20">
        <v>135</v>
      </c>
      <c r="S189" s="32">
        <f t="shared" si="3"/>
        <v>116.937</v>
      </c>
      <c r="T189" s="20"/>
      <c r="U189" s="20" t="s">
        <v>1012</v>
      </c>
      <c r="V189" s="20">
        <v>5</v>
      </c>
    </row>
    <row r="190" spans="1:22" ht="12.75">
      <c r="A190" s="20">
        <v>3</v>
      </c>
      <c r="B190" s="20">
        <v>3</v>
      </c>
      <c r="C190" s="20" t="s">
        <v>37</v>
      </c>
      <c r="D190" s="20" t="s">
        <v>30</v>
      </c>
      <c r="E190" s="20">
        <v>90</v>
      </c>
      <c r="F190" s="20" t="s">
        <v>1013</v>
      </c>
      <c r="G190" s="20" t="s">
        <v>62</v>
      </c>
      <c r="H190" s="20" t="s">
        <v>62</v>
      </c>
      <c r="I190" s="20" t="s">
        <v>20</v>
      </c>
      <c r="J190" s="46">
        <v>22305</v>
      </c>
      <c r="K190" s="20" t="s">
        <v>158</v>
      </c>
      <c r="L190" s="19">
        <v>85.5</v>
      </c>
      <c r="M190" s="32">
        <v>0.8947</v>
      </c>
      <c r="N190" s="20">
        <v>125</v>
      </c>
      <c r="O190" s="20">
        <v>130</v>
      </c>
      <c r="P190" s="70">
        <v>135</v>
      </c>
      <c r="Q190" s="20"/>
      <c r="R190" s="20">
        <v>130</v>
      </c>
      <c r="S190" s="32">
        <f t="shared" si="3"/>
        <v>116.311</v>
      </c>
      <c r="T190" s="20"/>
      <c r="U190" s="20"/>
      <c r="V190" s="20">
        <v>3</v>
      </c>
    </row>
    <row r="191" spans="1:22" ht="12.75">
      <c r="A191" s="20">
        <v>12</v>
      </c>
      <c r="B191" s="20">
        <v>1</v>
      </c>
      <c r="C191" s="20" t="s">
        <v>37</v>
      </c>
      <c r="D191" s="20" t="s">
        <v>30</v>
      </c>
      <c r="E191" s="20">
        <v>90</v>
      </c>
      <c r="F191" s="20" t="s">
        <v>1014</v>
      </c>
      <c r="G191" s="20" t="s">
        <v>196</v>
      </c>
      <c r="H191" s="20" t="s">
        <v>196</v>
      </c>
      <c r="I191" s="20" t="s">
        <v>20</v>
      </c>
      <c r="J191" s="46">
        <v>19844</v>
      </c>
      <c r="K191" s="20" t="s">
        <v>53</v>
      </c>
      <c r="L191" s="19">
        <v>89.6</v>
      </c>
      <c r="M191" s="32">
        <v>1.1541</v>
      </c>
      <c r="N191" s="20">
        <v>120</v>
      </c>
      <c r="O191" s="20">
        <v>127.5</v>
      </c>
      <c r="P191" s="20">
        <v>130</v>
      </c>
      <c r="Q191" s="20"/>
      <c r="R191" s="20">
        <v>130</v>
      </c>
      <c r="S191" s="32">
        <f t="shared" si="3"/>
        <v>150.033</v>
      </c>
      <c r="T191" s="20"/>
      <c r="U191" s="20"/>
      <c r="V191" s="20">
        <v>12</v>
      </c>
    </row>
    <row r="192" spans="1:22" ht="12.75">
      <c r="A192" s="20">
        <v>12</v>
      </c>
      <c r="B192" s="20">
        <v>1</v>
      </c>
      <c r="C192" s="20" t="s">
        <v>37</v>
      </c>
      <c r="D192" s="20" t="s">
        <v>30</v>
      </c>
      <c r="E192" s="20">
        <v>90</v>
      </c>
      <c r="F192" s="20" t="s">
        <v>661</v>
      </c>
      <c r="G192" s="20" t="s">
        <v>196</v>
      </c>
      <c r="H192" s="20" t="s">
        <v>196</v>
      </c>
      <c r="I192" s="20" t="s">
        <v>20</v>
      </c>
      <c r="J192" s="46">
        <v>18780</v>
      </c>
      <c r="K192" s="20" t="s">
        <v>171</v>
      </c>
      <c r="L192" s="19">
        <v>86.7</v>
      </c>
      <c r="M192" s="32">
        <v>1.2042</v>
      </c>
      <c r="N192" s="20">
        <v>140</v>
      </c>
      <c r="O192" s="20">
        <v>145</v>
      </c>
      <c r="P192" s="20">
        <v>147.5</v>
      </c>
      <c r="Q192" s="20"/>
      <c r="R192" s="20">
        <v>147.5</v>
      </c>
      <c r="S192" s="32">
        <f t="shared" si="3"/>
        <v>177.6195</v>
      </c>
      <c r="T192" s="20" t="s">
        <v>370</v>
      </c>
      <c r="U192" s="20"/>
      <c r="V192" s="20">
        <v>48</v>
      </c>
    </row>
    <row r="193" spans="1:22" ht="12.75">
      <c r="A193" s="20">
        <v>5</v>
      </c>
      <c r="B193" s="20">
        <v>2</v>
      </c>
      <c r="C193" s="20" t="s">
        <v>37</v>
      </c>
      <c r="D193" s="20" t="s">
        <v>30</v>
      </c>
      <c r="E193" s="20">
        <v>90</v>
      </c>
      <c r="F193" s="20" t="s">
        <v>467</v>
      </c>
      <c r="G193" s="20" t="s">
        <v>196</v>
      </c>
      <c r="H193" s="20" t="s">
        <v>196</v>
      </c>
      <c r="I193" s="20" t="s">
        <v>20</v>
      </c>
      <c r="J193" s="46">
        <v>18729</v>
      </c>
      <c r="K193" s="20" t="s">
        <v>171</v>
      </c>
      <c r="L193" s="19">
        <v>90</v>
      </c>
      <c r="M193" s="32">
        <v>1.1765</v>
      </c>
      <c r="N193" s="20">
        <v>115</v>
      </c>
      <c r="O193" s="20">
        <v>120</v>
      </c>
      <c r="P193" s="20">
        <v>125</v>
      </c>
      <c r="Q193" s="20"/>
      <c r="R193" s="20">
        <v>125</v>
      </c>
      <c r="S193" s="32">
        <f t="shared" si="3"/>
        <v>147.0625</v>
      </c>
      <c r="T193" s="20"/>
      <c r="U193" s="20"/>
      <c r="V193" s="20">
        <v>5</v>
      </c>
    </row>
    <row r="194" spans="1:22" ht="12.75">
      <c r="A194" s="20">
        <v>3</v>
      </c>
      <c r="B194" s="20">
        <v>3</v>
      </c>
      <c r="C194" s="20" t="s">
        <v>37</v>
      </c>
      <c r="D194" s="20" t="s">
        <v>30</v>
      </c>
      <c r="E194" s="20">
        <v>90</v>
      </c>
      <c r="F194" s="20" t="s">
        <v>1015</v>
      </c>
      <c r="G194" s="20" t="s">
        <v>498</v>
      </c>
      <c r="H194" s="20" t="s">
        <v>498</v>
      </c>
      <c r="I194" s="20" t="s">
        <v>20</v>
      </c>
      <c r="J194" s="46">
        <v>18774</v>
      </c>
      <c r="K194" s="20" t="s">
        <v>171</v>
      </c>
      <c r="L194" s="19">
        <v>90</v>
      </c>
      <c r="M194" s="32">
        <v>1.1765</v>
      </c>
      <c r="N194" s="20">
        <v>112.5</v>
      </c>
      <c r="O194" s="20">
        <v>117.5</v>
      </c>
      <c r="P194" s="70">
        <v>122.5</v>
      </c>
      <c r="Q194" s="20"/>
      <c r="R194" s="20">
        <v>117.5</v>
      </c>
      <c r="S194" s="32">
        <f t="shared" si="3"/>
        <v>138.23875</v>
      </c>
      <c r="T194" s="20"/>
      <c r="U194" s="20" t="s">
        <v>867</v>
      </c>
      <c r="V194" s="20">
        <v>3</v>
      </c>
    </row>
    <row r="195" spans="1:22" ht="12.75">
      <c r="A195" s="20">
        <v>2</v>
      </c>
      <c r="B195" s="20">
        <v>4</v>
      </c>
      <c r="C195" s="20" t="s">
        <v>37</v>
      </c>
      <c r="D195" s="20" t="s">
        <v>30</v>
      </c>
      <c r="E195" s="20">
        <v>90</v>
      </c>
      <c r="F195" s="20" t="s">
        <v>1016</v>
      </c>
      <c r="G195" s="20" t="s">
        <v>196</v>
      </c>
      <c r="H195" s="20" t="s">
        <v>196</v>
      </c>
      <c r="I195" s="20" t="s">
        <v>20</v>
      </c>
      <c r="J195" s="46">
        <v>18153</v>
      </c>
      <c r="K195" s="20" t="s">
        <v>171</v>
      </c>
      <c r="L195" s="19">
        <v>82.8</v>
      </c>
      <c r="M195" s="32">
        <v>1.265</v>
      </c>
      <c r="N195" s="20">
        <v>90</v>
      </c>
      <c r="O195" s="20">
        <v>95</v>
      </c>
      <c r="P195" s="20">
        <v>100</v>
      </c>
      <c r="Q195" s="20"/>
      <c r="R195" s="20">
        <v>100</v>
      </c>
      <c r="S195" s="32">
        <f t="shared" si="3"/>
        <v>126.49999999999999</v>
      </c>
      <c r="T195" s="20"/>
      <c r="U195" s="20"/>
      <c r="V195" s="20">
        <v>2</v>
      </c>
    </row>
    <row r="196" spans="1:22" ht="12.75">
      <c r="A196" s="20">
        <v>12</v>
      </c>
      <c r="B196" s="20">
        <v>1</v>
      </c>
      <c r="C196" s="20" t="s">
        <v>37</v>
      </c>
      <c r="D196" s="20" t="s">
        <v>30</v>
      </c>
      <c r="E196" s="20">
        <v>90</v>
      </c>
      <c r="F196" s="20" t="s">
        <v>1017</v>
      </c>
      <c r="G196" s="20" t="s">
        <v>784</v>
      </c>
      <c r="H196" s="20" t="s">
        <v>35</v>
      </c>
      <c r="I196" s="20" t="s">
        <v>20</v>
      </c>
      <c r="J196" s="46">
        <v>17589</v>
      </c>
      <c r="K196" s="20" t="s">
        <v>567</v>
      </c>
      <c r="L196" s="19">
        <v>85.5</v>
      </c>
      <c r="M196" s="32">
        <v>1.2465</v>
      </c>
      <c r="N196" s="20">
        <v>120</v>
      </c>
      <c r="O196" s="20">
        <v>130</v>
      </c>
      <c r="P196" s="70">
        <v>135</v>
      </c>
      <c r="Q196" s="20"/>
      <c r="R196" s="20">
        <v>130</v>
      </c>
      <c r="S196" s="32">
        <f t="shared" si="3"/>
        <v>162.045</v>
      </c>
      <c r="T196" s="20" t="s">
        <v>372</v>
      </c>
      <c r="U196" s="20" t="s">
        <v>900</v>
      </c>
      <c r="V196" s="20">
        <v>21</v>
      </c>
    </row>
    <row r="197" spans="1:22" ht="12.75">
      <c r="A197" s="20">
        <v>12</v>
      </c>
      <c r="B197" s="20">
        <v>1</v>
      </c>
      <c r="C197" s="20" t="s">
        <v>37</v>
      </c>
      <c r="D197" s="20" t="s">
        <v>30</v>
      </c>
      <c r="E197" s="20">
        <v>90</v>
      </c>
      <c r="F197" s="20" t="s">
        <v>1018</v>
      </c>
      <c r="G197" s="20" t="s">
        <v>656</v>
      </c>
      <c r="H197" s="20" t="s">
        <v>34</v>
      </c>
      <c r="I197" s="20" t="s">
        <v>20</v>
      </c>
      <c r="J197" s="46">
        <v>31921</v>
      </c>
      <c r="K197" s="20" t="s">
        <v>19</v>
      </c>
      <c r="L197" s="19">
        <v>87.35</v>
      </c>
      <c r="M197" s="32">
        <v>0.5965</v>
      </c>
      <c r="N197" s="20">
        <v>180</v>
      </c>
      <c r="O197" s="20">
        <v>185</v>
      </c>
      <c r="P197" s="20">
        <v>190</v>
      </c>
      <c r="Q197" s="20"/>
      <c r="R197" s="20">
        <v>190</v>
      </c>
      <c r="S197" s="32">
        <f t="shared" si="3"/>
        <v>113.33500000000001</v>
      </c>
      <c r="T197" s="20"/>
      <c r="U197" s="20" t="s">
        <v>1019</v>
      </c>
      <c r="V197" s="20">
        <v>12</v>
      </c>
    </row>
    <row r="198" spans="1:22" ht="12.75">
      <c r="A198" s="20">
        <v>5</v>
      </c>
      <c r="B198" s="20">
        <v>2</v>
      </c>
      <c r="C198" s="20" t="s">
        <v>37</v>
      </c>
      <c r="D198" s="20" t="s">
        <v>30</v>
      </c>
      <c r="E198" s="20">
        <v>90</v>
      </c>
      <c r="F198" s="20" t="s">
        <v>981</v>
      </c>
      <c r="G198" s="20" t="s">
        <v>982</v>
      </c>
      <c r="H198" s="20" t="s">
        <v>77</v>
      </c>
      <c r="I198" s="20" t="s">
        <v>20</v>
      </c>
      <c r="J198" s="46">
        <v>27780</v>
      </c>
      <c r="K198" s="20" t="s">
        <v>19</v>
      </c>
      <c r="L198" s="19">
        <v>87.75</v>
      </c>
      <c r="M198" s="32">
        <v>0.5996</v>
      </c>
      <c r="N198" s="20">
        <v>175</v>
      </c>
      <c r="O198" s="20">
        <v>185</v>
      </c>
      <c r="P198" s="70">
        <v>190</v>
      </c>
      <c r="Q198" s="20"/>
      <c r="R198" s="20">
        <v>185</v>
      </c>
      <c r="S198" s="32">
        <f t="shared" si="3"/>
        <v>110.926</v>
      </c>
      <c r="T198" s="20"/>
      <c r="U198" s="20" t="s">
        <v>983</v>
      </c>
      <c r="V198" s="20">
        <v>5</v>
      </c>
    </row>
    <row r="199" spans="1:22" ht="12.75">
      <c r="A199" s="20">
        <v>3</v>
      </c>
      <c r="B199" s="20">
        <v>3</v>
      </c>
      <c r="C199" s="20" t="s">
        <v>37</v>
      </c>
      <c r="D199" s="20" t="s">
        <v>30</v>
      </c>
      <c r="E199" s="20">
        <v>90</v>
      </c>
      <c r="F199" s="20" t="s">
        <v>1020</v>
      </c>
      <c r="G199" s="20" t="s">
        <v>196</v>
      </c>
      <c r="H199" s="20" t="s">
        <v>196</v>
      </c>
      <c r="I199" s="20" t="s">
        <v>20</v>
      </c>
      <c r="J199" s="97">
        <v>32667</v>
      </c>
      <c r="K199" s="45" t="s">
        <v>19</v>
      </c>
      <c r="L199" s="96">
        <v>88.3</v>
      </c>
      <c r="M199" s="32">
        <v>0.5922</v>
      </c>
      <c r="N199" s="20">
        <v>170</v>
      </c>
      <c r="O199" s="20">
        <v>175</v>
      </c>
      <c r="P199" s="20">
        <v>177.5</v>
      </c>
      <c r="Q199" s="20"/>
      <c r="R199" s="20">
        <v>177.5</v>
      </c>
      <c r="S199" s="32">
        <f t="shared" si="3"/>
        <v>105.1155</v>
      </c>
      <c r="T199" s="20"/>
      <c r="U199" s="20" t="s">
        <v>1021</v>
      </c>
      <c r="V199" s="20">
        <v>3</v>
      </c>
    </row>
    <row r="200" spans="1:22" ht="12.75">
      <c r="A200" s="45">
        <v>2</v>
      </c>
      <c r="B200" s="45">
        <v>4</v>
      </c>
      <c r="C200" s="45" t="s">
        <v>37</v>
      </c>
      <c r="D200" s="45" t="s">
        <v>30</v>
      </c>
      <c r="E200" s="45">
        <v>90</v>
      </c>
      <c r="F200" s="20" t="s">
        <v>985</v>
      </c>
      <c r="G200" s="45" t="s">
        <v>986</v>
      </c>
      <c r="H200" s="45" t="s">
        <v>23</v>
      </c>
      <c r="I200" s="45" t="s">
        <v>20</v>
      </c>
      <c r="J200" s="97">
        <v>27249</v>
      </c>
      <c r="K200" s="45" t="s">
        <v>19</v>
      </c>
      <c r="L200" s="96">
        <v>89.25</v>
      </c>
      <c r="M200" s="101">
        <v>0.6063</v>
      </c>
      <c r="N200" s="45">
        <v>170</v>
      </c>
      <c r="O200" s="70">
        <v>182.5</v>
      </c>
      <c r="P200" s="70">
        <v>182.5</v>
      </c>
      <c r="Q200" s="45"/>
      <c r="R200" s="45">
        <v>170</v>
      </c>
      <c r="S200" s="32">
        <f t="shared" si="3"/>
        <v>103.071</v>
      </c>
      <c r="T200" s="45"/>
      <c r="U200" s="45"/>
      <c r="V200" s="45">
        <v>2</v>
      </c>
    </row>
    <row r="201" spans="1:22" ht="12.75">
      <c r="A201" s="20">
        <v>1</v>
      </c>
      <c r="B201" s="20">
        <v>5</v>
      </c>
      <c r="C201" s="20" t="s">
        <v>37</v>
      </c>
      <c r="D201" s="20" t="s">
        <v>30</v>
      </c>
      <c r="E201" s="20">
        <v>90</v>
      </c>
      <c r="F201" s="20" t="s">
        <v>1022</v>
      </c>
      <c r="G201" s="20" t="s">
        <v>583</v>
      </c>
      <c r="H201" s="20" t="s">
        <v>23</v>
      </c>
      <c r="I201" s="20" t="s">
        <v>20</v>
      </c>
      <c r="J201" s="46">
        <v>31651</v>
      </c>
      <c r="K201" s="20" t="s">
        <v>19</v>
      </c>
      <c r="L201" s="19">
        <v>87.4</v>
      </c>
      <c r="M201" s="32">
        <v>0.596</v>
      </c>
      <c r="N201" s="20">
        <v>150</v>
      </c>
      <c r="O201" s="20">
        <v>155</v>
      </c>
      <c r="P201" s="20">
        <v>160</v>
      </c>
      <c r="Q201" s="20"/>
      <c r="R201" s="20">
        <v>160</v>
      </c>
      <c r="S201" s="32">
        <f t="shared" si="3"/>
        <v>95.36</v>
      </c>
      <c r="T201" s="20"/>
      <c r="U201" s="20" t="s">
        <v>584</v>
      </c>
      <c r="V201" s="20">
        <v>1</v>
      </c>
    </row>
    <row r="202" spans="1:22" ht="12.75">
      <c r="A202" s="20">
        <v>0</v>
      </c>
      <c r="B202" s="20">
        <v>6</v>
      </c>
      <c r="C202" s="20" t="s">
        <v>37</v>
      </c>
      <c r="D202" s="20" t="s">
        <v>30</v>
      </c>
      <c r="E202" s="20">
        <v>90</v>
      </c>
      <c r="F202" s="20" t="s">
        <v>1023</v>
      </c>
      <c r="G202" s="20" t="s">
        <v>62</v>
      </c>
      <c r="H202" s="20" t="s">
        <v>62</v>
      </c>
      <c r="I202" s="20" t="s">
        <v>20</v>
      </c>
      <c r="J202" s="46">
        <v>34117</v>
      </c>
      <c r="K202" s="20" t="s">
        <v>19</v>
      </c>
      <c r="L202" s="19">
        <v>83.25</v>
      </c>
      <c r="M202" s="32">
        <v>0.6152</v>
      </c>
      <c r="N202" s="20">
        <v>155</v>
      </c>
      <c r="O202" s="70">
        <v>165</v>
      </c>
      <c r="P202" s="70">
        <v>165</v>
      </c>
      <c r="Q202" s="20"/>
      <c r="R202" s="20">
        <v>155</v>
      </c>
      <c r="S202" s="32">
        <f t="shared" si="3"/>
        <v>95.356</v>
      </c>
      <c r="T202" s="20"/>
      <c r="U202" s="20"/>
      <c r="V202" s="20">
        <v>0</v>
      </c>
    </row>
    <row r="203" spans="1:22" ht="12.75">
      <c r="A203" s="20">
        <v>0</v>
      </c>
      <c r="B203" s="20">
        <v>7</v>
      </c>
      <c r="C203" s="20" t="s">
        <v>37</v>
      </c>
      <c r="D203" s="20" t="s">
        <v>30</v>
      </c>
      <c r="E203" s="20">
        <v>90</v>
      </c>
      <c r="F203" s="20" t="s">
        <v>673</v>
      </c>
      <c r="G203" s="20" t="s">
        <v>674</v>
      </c>
      <c r="H203" s="20" t="s">
        <v>23</v>
      </c>
      <c r="I203" s="20" t="s">
        <v>20</v>
      </c>
      <c r="J203" s="46">
        <v>33711</v>
      </c>
      <c r="K203" s="20" t="s">
        <v>19</v>
      </c>
      <c r="L203" s="19">
        <v>89.6</v>
      </c>
      <c r="M203" s="32">
        <v>0.5869</v>
      </c>
      <c r="N203" s="20">
        <v>150</v>
      </c>
      <c r="O203" s="20">
        <v>155</v>
      </c>
      <c r="P203" s="70">
        <v>160</v>
      </c>
      <c r="Q203" s="20"/>
      <c r="R203" s="20">
        <v>155</v>
      </c>
      <c r="S203" s="32">
        <f t="shared" si="3"/>
        <v>90.9695</v>
      </c>
      <c r="T203" s="20"/>
      <c r="U203" s="20"/>
      <c r="V203" s="20">
        <v>0</v>
      </c>
    </row>
    <row r="204" spans="1:22" ht="12.75">
      <c r="A204" s="20">
        <v>0</v>
      </c>
      <c r="B204" s="20">
        <v>8</v>
      </c>
      <c r="C204" s="20" t="s">
        <v>37</v>
      </c>
      <c r="D204" s="20" t="s">
        <v>30</v>
      </c>
      <c r="E204" s="20">
        <v>90</v>
      </c>
      <c r="F204" s="20" t="s">
        <v>1024</v>
      </c>
      <c r="G204" s="20" t="s">
        <v>1025</v>
      </c>
      <c r="H204" s="20" t="s">
        <v>35</v>
      </c>
      <c r="I204" s="20" t="s">
        <v>20</v>
      </c>
      <c r="J204" s="46">
        <v>33192</v>
      </c>
      <c r="K204" s="20" t="s">
        <v>19</v>
      </c>
      <c r="L204" s="19">
        <v>87.9</v>
      </c>
      <c r="M204" s="32">
        <v>0.5939</v>
      </c>
      <c r="N204" s="20">
        <v>145</v>
      </c>
      <c r="O204" s="70">
        <v>155</v>
      </c>
      <c r="P204" s="70">
        <v>155</v>
      </c>
      <c r="Q204" s="20"/>
      <c r="R204" s="20">
        <v>145</v>
      </c>
      <c r="S204" s="32">
        <f t="shared" si="3"/>
        <v>86.1155</v>
      </c>
      <c r="T204" s="20"/>
      <c r="U204" s="20"/>
      <c r="V204" s="20">
        <v>0</v>
      </c>
    </row>
    <row r="205" spans="1:22" ht="12.75">
      <c r="A205" s="20">
        <v>0</v>
      </c>
      <c r="B205" s="20">
        <v>9</v>
      </c>
      <c r="C205" s="20" t="s">
        <v>37</v>
      </c>
      <c r="D205" s="20" t="s">
        <v>30</v>
      </c>
      <c r="E205" s="20">
        <v>90</v>
      </c>
      <c r="F205" s="20" t="s">
        <v>1026</v>
      </c>
      <c r="G205" s="20" t="s">
        <v>203</v>
      </c>
      <c r="H205" s="20" t="s">
        <v>23</v>
      </c>
      <c r="I205" s="20" t="s">
        <v>20</v>
      </c>
      <c r="J205" s="46">
        <v>29901</v>
      </c>
      <c r="K205" s="20" t="s">
        <v>19</v>
      </c>
      <c r="L205" s="19">
        <v>88</v>
      </c>
      <c r="M205" s="32">
        <v>0.5935</v>
      </c>
      <c r="N205" s="20">
        <v>125</v>
      </c>
      <c r="O205" s="20">
        <v>135</v>
      </c>
      <c r="P205" s="20">
        <v>142.5</v>
      </c>
      <c r="Q205" s="20"/>
      <c r="R205" s="20">
        <v>142.5</v>
      </c>
      <c r="S205" s="32">
        <f t="shared" si="3"/>
        <v>84.57375</v>
      </c>
      <c r="T205" s="20"/>
      <c r="U205" s="20" t="s">
        <v>1027</v>
      </c>
      <c r="V205" s="20">
        <v>0</v>
      </c>
    </row>
    <row r="206" spans="1:22" ht="12.75">
      <c r="A206" s="20">
        <v>0</v>
      </c>
      <c r="B206" s="20">
        <v>10</v>
      </c>
      <c r="C206" s="20" t="s">
        <v>37</v>
      </c>
      <c r="D206" s="20" t="s">
        <v>30</v>
      </c>
      <c r="E206" s="20">
        <v>90</v>
      </c>
      <c r="F206" s="20" t="s">
        <v>995</v>
      </c>
      <c r="G206" s="20" t="s">
        <v>838</v>
      </c>
      <c r="H206" s="20" t="s">
        <v>839</v>
      </c>
      <c r="I206" s="20" t="s">
        <v>20</v>
      </c>
      <c r="J206" s="97">
        <v>28222</v>
      </c>
      <c r="K206" s="45" t="s">
        <v>19</v>
      </c>
      <c r="L206" s="96">
        <v>88.2</v>
      </c>
      <c r="M206" s="101">
        <v>0.5944</v>
      </c>
      <c r="N206" s="20">
        <v>140</v>
      </c>
      <c r="O206" s="70">
        <v>150</v>
      </c>
      <c r="P206" s="70">
        <v>150</v>
      </c>
      <c r="Q206" s="20"/>
      <c r="R206" s="20">
        <v>140</v>
      </c>
      <c r="S206" s="32">
        <f t="shared" si="3"/>
        <v>83.21600000000001</v>
      </c>
      <c r="T206" s="20"/>
      <c r="U206" s="20" t="s">
        <v>996</v>
      </c>
      <c r="V206" s="20">
        <v>0</v>
      </c>
    </row>
    <row r="207" spans="1:22" ht="12.75">
      <c r="A207" s="20">
        <v>0</v>
      </c>
      <c r="B207" s="20">
        <v>11</v>
      </c>
      <c r="C207" s="20" t="s">
        <v>37</v>
      </c>
      <c r="D207" s="20" t="s">
        <v>30</v>
      </c>
      <c r="E207" s="20">
        <v>90</v>
      </c>
      <c r="F207" s="20" t="s">
        <v>1028</v>
      </c>
      <c r="G207" s="20" t="s">
        <v>196</v>
      </c>
      <c r="H207" s="20" t="s">
        <v>196</v>
      </c>
      <c r="I207" s="20" t="s">
        <v>20</v>
      </c>
      <c r="J207" s="46">
        <v>32847</v>
      </c>
      <c r="K207" s="20" t="s">
        <v>19</v>
      </c>
      <c r="L207" s="19">
        <v>88.6</v>
      </c>
      <c r="M207" s="32">
        <v>0.591</v>
      </c>
      <c r="N207" s="20">
        <v>140</v>
      </c>
      <c r="O207" s="70">
        <v>142.5</v>
      </c>
      <c r="P207" s="70">
        <v>142.5</v>
      </c>
      <c r="Q207" s="20"/>
      <c r="R207" s="20">
        <v>140</v>
      </c>
      <c r="S207" s="32">
        <f t="shared" si="3"/>
        <v>82.74</v>
      </c>
      <c r="T207" s="20"/>
      <c r="U207" s="20"/>
      <c r="V207" s="20">
        <v>0</v>
      </c>
    </row>
    <row r="208" spans="1:22" ht="12.75">
      <c r="A208" s="20">
        <v>0</v>
      </c>
      <c r="B208" s="20">
        <v>12</v>
      </c>
      <c r="C208" s="20" t="s">
        <v>37</v>
      </c>
      <c r="D208" s="20" t="s">
        <v>30</v>
      </c>
      <c r="E208" s="20">
        <v>90</v>
      </c>
      <c r="F208" s="20" t="s">
        <v>1029</v>
      </c>
      <c r="G208" s="20" t="s">
        <v>539</v>
      </c>
      <c r="H208" s="20" t="s">
        <v>23</v>
      </c>
      <c r="I208" s="20" t="s">
        <v>20</v>
      </c>
      <c r="J208" s="46">
        <v>33131</v>
      </c>
      <c r="K208" s="20" t="s">
        <v>19</v>
      </c>
      <c r="L208" s="19">
        <v>88</v>
      </c>
      <c r="M208" s="32">
        <v>0.5935</v>
      </c>
      <c r="N208" s="20">
        <v>130</v>
      </c>
      <c r="O208" s="20">
        <v>135</v>
      </c>
      <c r="P208" s="70">
        <v>140</v>
      </c>
      <c r="Q208" s="20"/>
      <c r="R208" s="20">
        <v>135</v>
      </c>
      <c r="S208" s="32">
        <f t="shared" si="3"/>
        <v>80.1225</v>
      </c>
      <c r="T208" s="20"/>
      <c r="U208" s="20"/>
      <c r="V208" s="20">
        <v>0</v>
      </c>
    </row>
    <row r="209" spans="1:22" ht="12.75">
      <c r="A209" s="20">
        <v>0</v>
      </c>
      <c r="B209" s="20">
        <v>13</v>
      </c>
      <c r="C209" s="20" t="s">
        <v>37</v>
      </c>
      <c r="D209" s="20" t="s">
        <v>30</v>
      </c>
      <c r="E209" s="20">
        <v>90</v>
      </c>
      <c r="F209" s="20" t="s">
        <v>1030</v>
      </c>
      <c r="G209" s="20" t="s">
        <v>62</v>
      </c>
      <c r="H209" s="20" t="s">
        <v>62</v>
      </c>
      <c r="I209" s="20" t="s">
        <v>20</v>
      </c>
      <c r="J209" s="46">
        <v>33441</v>
      </c>
      <c r="K209" s="20" t="s">
        <v>19</v>
      </c>
      <c r="L209" s="19">
        <v>89.35</v>
      </c>
      <c r="M209" s="32">
        <v>0.5881</v>
      </c>
      <c r="N209" s="20">
        <v>125</v>
      </c>
      <c r="O209" s="70">
        <v>135</v>
      </c>
      <c r="P209" s="20">
        <v>135</v>
      </c>
      <c r="Q209" s="20"/>
      <c r="R209" s="20">
        <v>135</v>
      </c>
      <c r="S209" s="32">
        <f t="shared" si="3"/>
        <v>79.39349999999999</v>
      </c>
      <c r="T209" s="20"/>
      <c r="U209" s="20"/>
      <c r="V209" s="20">
        <v>0</v>
      </c>
    </row>
    <row r="210" spans="1:22" ht="12.75">
      <c r="A210" s="20">
        <v>0</v>
      </c>
      <c r="B210" s="20">
        <v>14</v>
      </c>
      <c r="C210" s="20" t="s">
        <v>37</v>
      </c>
      <c r="D210" s="20" t="s">
        <v>30</v>
      </c>
      <c r="E210" s="20">
        <v>90</v>
      </c>
      <c r="F210" s="20" t="s">
        <v>1031</v>
      </c>
      <c r="G210" s="20" t="s">
        <v>203</v>
      </c>
      <c r="H210" s="20" t="s">
        <v>23</v>
      </c>
      <c r="I210" s="20" t="s">
        <v>20</v>
      </c>
      <c r="J210" s="46">
        <v>32629</v>
      </c>
      <c r="K210" s="20" t="s">
        <v>19</v>
      </c>
      <c r="L210" s="19">
        <v>84.4</v>
      </c>
      <c r="M210" s="32">
        <v>0.6098</v>
      </c>
      <c r="N210" s="20">
        <v>115</v>
      </c>
      <c r="O210" s="70">
        <v>125</v>
      </c>
      <c r="P210" s="20">
        <v>125</v>
      </c>
      <c r="Q210" s="20"/>
      <c r="R210" s="20">
        <v>125</v>
      </c>
      <c r="S210" s="32">
        <f t="shared" si="3"/>
        <v>76.225</v>
      </c>
      <c r="T210" s="20"/>
      <c r="U210" s="20"/>
      <c r="V210" s="20">
        <v>0</v>
      </c>
    </row>
    <row r="211" spans="1:22" ht="12.75">
      <c r="A211" s="20">
        <v>0</v>
      </c>
      <c r="B211" s="20">
        <v>15</v>
      </c>
      <c r="C211" s="20" t="s">
        <v>37</v>
      </c>
      <c r="D211" s="20" t="s">
        <v>30</v>
      </c>
      <c r="E211" s="20">
        <v>90</v>
      </c>
      <c r="F211" s="20" t="s">
        <v>1032</v>
      </c>
      <c r="G211" s="20" t="s">
        <v>203</v>
      </c>
      <c r="H211" s="20" t="s">
        <v>23</v>
      </c>
      <c r="I211" s="20" t="s">
        <v>20</v>
      </c>
      <c r="J211" s="46">
        <v>33015</v>
      </c>
      <c r="K211" s="20" t="s">
        <v>19</v>
      </c>
      <c r="L211" s="19">
        <v>84.85</v>
      </c>
      <c r="M211" s="32">
        <v>0.6078</v>
      </c>
      <c r="N211" s="20">
        <v>120</v>
      </c>
      <c r="O211" s="70">
        <v>130</v>
      </c>
      <c r="P211" s="20">
        <v>0</v>
      </c>
      <c r="Q211" s="20"/>
      <c r="R211" s="20">
        <v>120</v>
      </c>
      <c r="S211" s="32">
        <f t="shared" si="3"/>
        <v>72.936</v>
      </c>
      <c r="T211" s="20"/>
      <c r="U211" s="20"/>
      <c r="V211" s="20">
        <v>0</v>
      </c>
    </row>
    <row r="212" spans="1:22" ht="12.75">
      <c r="A212" s="20">
        <v>0</v>
      </c>
      <c r="B212" s="20">
        <v>16</v>
      </c>
      <c r="C212" s="20" t="s">
        <v>37</v>
      </c>
      <c r="D212" s="20" t="s">
        <v>30</v>
      </c>
      <c r="E212" s="20">
        <v>90</v>
      </c>
      <c r="F212" s="20" t="s">
        <v>1033</v>
      </c>
      <c r="G212" s="20" t="s">
        <v>1034</v>
      </c>
      <c r="H212" s="20" t="s">
        <v>23</v>
      </c>
      <c r="I212" s="20" t="s">
        <v>20</v>
      </c>
      <c r="J212" s="46">
        <v>31206</v>
      </c>
      <c r="K212" s="20" t="s">
        <v>19</v>
      </c>
      <c r="L212" s="19">
        <v>90</v>
      </c>
      <c r="M212" s="32">
        <v>0.5853</v>
      </c>
      <c r="N212" s="20">
        <v>90</v>
      </c>
      <c r="O212" s="70">
        <v>100</v>
      </c>
      <c r="P212" s="70">
        <v>100</v>
      </c>
      <c r="Q212" s="20"/>
      <c r="R212" s="20">
        <v>90</v>
      </c>
      <c r="S212" s="32">
        <f t="shared" si="3"/>
        <v>52.67700000000001</v>
      </c>
      <c r="T212" s="20"/>
      <c r="U212" s="20"/>
      <c r="V212" s="20">
        <v>0</v>
      </c>
    </row>
    <row r="213" spans="1:22" ht="12.75">
      <c r="A213" s="20">
        <v>0</v>
      </c>
      <c r="B213" s="20" t="s">
        <v>172</v>
      </c>
      <c r="C213" s="20" t="s">
        <v>37</v>
      </c>
      <c r="D213" s="20" t="s">
        <v>30</v>
      </c>
      <c r="E213" s="20">
        <v>90</v>
      </c>
      <c r="F213" s="20" t="s">
        <v>1035</v>
      </c>
      <c r="G213" s="20" t="s">
        <v>718</v>
      </c>
      <c r="H213" s="20" t="s">
        <v>23</v>
      </c>
      <c r="I213" s="20" t="s">
        <v>20</v>
      </c>
      <c r="J213" s="46">
        <v>29335</v>
      </c>
      <c r="K213" s="20" t="s">
        <v>19</v>
      </c>
      <c r="L213" s="19">
        <v>86.9</v>
      </c>
      <c r="M213" s="32">
        <v>0.5982</v>
      </c>
      <c r="N213" s="70">
        <v>145</v>
      </c>
      <c r="O213" s="70">
        <v>145</v>
      </c>
      <c r="P213" s="20">
        <v>0</v>
      </c>
      <c r="Q213" s="20"/>
      <c r="R213" s="20">
        <v>0</v>
      </c>
      <c r="S213" s="32">
        <f t="shared" si="3"/>
        <v>0</v>
      </c>
      <c r="T213" s="20"/>
      <c r="U213" s="20" t="s">
        <v>719</v>
      </c>
      <c r="V213" s="20">
        <v>0</v>
      </c>
    </row>
    <row r="214" spans="1:22" ht="12.75">
      <c r="A214" s="20">
        <v>0</v>
      </c>
      <c r="B214" s="20" t="s">
        <v>172</v>
      </c>
      <c r="C214" s="20" t="s">
        <v>37</v>
      </c>
      <c r="D214" s="20" t="s">
        <v>30</v>
      </c>
      <c r="E214" s="20">
        <v>90</v>
      </c>
      <c r="F214" s="20" t="s">
        <v>540</v>
      </c>
      <c r="G214" s="20" t="s">
        <v>539</v>
      </c>
      <c r="H214" s="20" t="s">
        <v>23</v>
      </c>
      <c r="I214" s="20" t="s">
        <v>20</v>
      </c>
      <c r="J214" s="46">
        <v>33733</v>
      </c>
      <c r="K214" s="20" t="s">
        <v>19</v>
      </c>
      <c r="L214" s="19">
        <v>88.1</v>
      </c>
      <c r="M214" s="32">
        <v>0.593</v>
      </c>
      <c r="N214" s="20">
        <v>190</v>
      </c>
      <c r="O214" s="20">
        <v>0</v>
      </c>
      <c r="P214" s="20">
        <v>0</v>
      </c>
      <c r="Q214" s="20"/>
      <c r="R214" s="20">
        <v>0</v>
      </c>
      <c r="S214" s="32">
        <f t="shared" si="3"/>
        <v>0</v>
      </c>
      <c r="T214" s="20"/>
      <c r="U214" s="20"/>
      <c r="V214" s="20">
        <v>0</v>
      </c>
    </row>
    <row r="215" spans="1:22" ht="12.75">
      <c r="A215" s="20">
        <v>0</v>
      </c>
      <c r="B215" s="20" t="s">
        <v>172</v>
      </c>
      <c r="C215" s="20" t="s">
        <v>37</v>
      </c>
      <c r="D215" s="20" t="s">
        <v>30</v>
      </c>
      <c r="E215" s="20">
        <v>90</v>
      </c>
      <c r="F215" s="20" t="s">
        <v>1036</v>
      </c>
      <c r="G215" s="20" t="s">
        <v>727</v>
      </c>
      <c r="H215" s="20" t="s">
        <v>23</v>
      </c>
      <c r="I215" s="20" t="s">
        <v>20</v>
      </c>
      <c r="J215" s="46">
        <v>36993</v>
      </c>
      <c r="K215" s="20" t="s">
        <v>165</v>
      </c>
      <c r="L215" s="19">
        <v>89.3</v>
      </c>
      <c r="M215" s="32">
        <v>0.6351</v>
      </c>
      <c r="N215" s="70">
        <v>130</v>
      </c>
      <c r="O215" s="70">
        <v>130</v>
      </c>
      <c r="P215" s="20">
        <v>0</v>
      </c>
      <c r="Q215" s="20"/>
      <c r="R215" s="20">
        <v>0</v>
      </c>
      <c r="S215" s="32">
        <f t="shared" si="3"/>
        <v>0</v>
      </c>
      <c r="T215" s="20"/>
      <c r="U215" s="20" t="s">
        <v>207</v>
      </c>
      <c r="V215" s="20">
        <v>0</v>
      </c>
    </row>
    <row r="216" spans="1:22" ht="12.75">
      <c r="A216" s="20">
        <v>12</v>
      </c>
      <c r="B216" s="20">
        <v>1</v>
      </c>
      <c r="C216" s="20" t="s">
        <v>37</v>
      </c>
      <c r="D216" s="20" t="s">
        <v>30</v>
      </c>
      <c r="E216" s="20">
        <v>90</v>
      </c>
      <c r="F216" s="20" t="s">
        <v>1037</v>
      </c>
      <c r="G216" s="20" t="s">
        <v>147</v>
      </c>
      <c r="H216" s="20" t="s">
        <v>35</v>
      </c>
      <c r="I216" s="20" t="s">
        <v>20</v>
      </c>
      <c r="J216" s="46">
        <v>36761</v>
      </c>
      <c r="K216" s="20" t="s">
        <v>142</v>
      </c>
      <c r="L216" s="19">
        <v>88.7</v>
      </c>
      <c r="M216" s="32">
        <v>0.6259</v>
      </c>
      <c r="N216" s="20">
        <v>125</v>
      </c>
      <c r="O216" s="20">
        <v>135</v>
      </c>
      <c r="P216" s="70">
        <v>155</v>
      </c>
      <c r="Q216" s="20"/>
      <c r="R216" s="20">
        <v>135</v>
      </c>
      <c r="S216" s="32">
        <f t="shared" si="3"/>
        <v>84.4965</v>
      </c>
      <c r="T216" s="20"/>
      <c r="U216" s="20"/>
      <c r="V216" s="20">
        <v>12</v>
      </c>
    </row>
    <row r="217" spans="1:22" ht="12.75">
      <c r="A217" s="20">
        <v>12</v>
      </c>
      <c r="B217" s="20">
        <v>1</v>
      </c>
      <c r="C217" s="20" t="s">
        <v>37</v>
      </c>
      <c r="D217" s="20" t="s">
        <v>30</v>
      </c>
      <c r="E217" s="20">
        <v>100</v>
      </c>
      <c r="F217" s="20" t="s">
        <v>1038</v>
      </c>
      <c r="G217" s="20" t="s">
        <v>741</v>
      </c>
      <c r="H217" s="20" t="s">
        <v>77</v>
      </c>
      <c r="I217" s="20" t="s">
        <v>20</v>
      </c>
      <c r="J217" s="46">
        <v>34624</v>
      </c>
      <c r="K217" s="20" t="s">
        <v>118</v>
      </c>
      <c r="L217" s="19" t="s">
        <v>1039</v>
      </c>
      <c r="M217" s="32">
        <v>0.5581</v>
      </c>
      <c r="N217" s="20">
        <v>160</v>
      </c>
      <c r="O217" s="20">
        <v>170</v>
      </c>
      <c r="P217" s="104">
        <v>180</v>
      </c>
      <c r="Q217" s="20"/>
      <c r="R217" s="20">
        <f>O217</f>
        <v>170</v>
      </c>
      <c r="S217" s="32">
        <f t="shared" si="3"/>
        <v>94.87700000000001</v>
      </c>
      <c r="T217" s="20"/>
      <c r="U217" s="20" t="s">
        <v>742</v>
      </c>
      <c r="V217" s="20">
        <v>12</v>
      </c>
    </row>
    <row r="218" spans="1:22" ht="12.75">
      <c r="A218" s="20">
        <v>12</v>
      </c>
      <c r="B218" s="20">
        <v>1</v>
      </c>
      <c r="C218" s="20" t="s">
        <v>37</v>
      </c>
      <c r="D218" s="20" t="s">
        <v>30</v>
      </c>
      <c r="E218" s="20">
        <v>100</v>
      </c>
      <c r="F218" s="20" t="s">
        <v>1040</v>
      </c>
      <c r="G218" s="20" t="s">
        <v>1041</v>
      </c>
      <c r="H218" s="20" t="s">
        <v>35</v>
      </c>
      <c r="I218" s="20" t="s">
        <v>20</v>
      </c>
      <c r="J218" s="46">
        <v>27754</v>
      </c>
      <c r="K218" s="20" t="s">
        <v>151</v>
      </c>
      <c r="L218" s="19">
        <v>99.6</v>
      </c>
      <c r="M218" s="32">
        <v>0.565</v>
      </c>
      <c r="N218" s="20">
        <v>185</v>
      </c>
      <c r="O218" s="104">
        <v>190</v>
      </c>
      <c r="P218" s="104">
        <v>190</v>
      </c>
      <c r="Q218" s="20"/>
      <c r="R218" s="20">
        <f>N218</f>
        <v>185</v>
      </c>
      <c r="S218" s="32">
        <f t="shared" si="3"/>
        <v>104.52499999999999</v>
      </c>
      <c r="T218" s="20"/>
      <c r="U218" s="20"/>
      <c r="V218" s="20">
        <v>12</v>
      </c>
    </row>
    <row r="219" spans="1:22" ht="12.75">
      <c r="A219" s="20">
        <v>5</v>
      </c>
      <c r="B219" s="20">
        <v>2</v>
      </c>
      <c r="C219" s="20" t="s">
        <v>37</v>
      </c>
      <c r="D219" s="20" t="s">
        <v>30</v>
      </c>
      <c r="E219" s="20">
        <v>100</v>
      </c>
      <c r="F219" s="20" t="s">
        <v>1042</v>
      </c>
      <c r="G219" s="20" t="s">
        <v>498</v>
      </c>
      <c r="H219" s="20" t="s">
        <v>498</v>
      </c>
      <c r="I219" s="20" t="s">
        <v>20</v>
      </c>
      <c r="J219" s="46">
        <v>27833</v>
      </c>
      <c r="K219" s="20" t="s">
        <v>151</v>
      </c>
      <c r="L219" s="19">
        <v>99.5</v>
      </c>
      <c r="M219" s="32">
        <v>0.5603</v>
      </c>
      <c r="N219" s="20">
        <v>170</v>
      </c>
      <c r="O219" s="20">
        <v>175</v>
      </c>
      <c r="P219" s="20">
        <v>182.5</v>
      </c>
      <c r="Q219" s="20"/>
      <c r="R219" s="20">
        <f>P219</f>
        <v>182.5</v>
      </c>
      <c r="S219" s="32">
        <f t="shared" si="3"/>
        <v>102.25475</v>
      </c>
      <c r="T219" s="20"/>
      <c r="U219" s="20"/>
      <c r="V219" s="20">
        <v>5</v>
      </c>
    </row>
    <row r="220" spans="1:22" ht="12.75">
      <c r="A220" s="20">
        <v>3</v>
      </c>
      <c r="B220" s="20">
        <v>3</v>
      </c>
      <c r="C220" s="20" t="s">
        <v>37</v>
      </c>
      <c r="D220" s="20" t="s">
        <v>30</v>
      </c>
      <c r="E220" s="20">
        <v>100</v>
      </c>
      <c r="F220" s="20" t="s">
        <v>1043</v>
      </c>
      <c r="G220" s="20" t="s">
        <v>746</v>
      </c>
      <c r="H220" s="20" t="s">
        <v>77</v>
      </c>
      <c r="I220" s="20" t="s">
        <v>20</v>
      </c>
      <c r="J220" s="46">
        <v>28035</v>
      </c>
      <c r="K220" s="20" t="s">
        <v>151</v>
      </c>
      <c r="L220" s="19">
        <v>97.5</v>
      </c>
      <c r="M220" s="32">
        <v>0.5622</v>
      </c>
      <c r="N220" s="20">
        <v>170</v>
      </c>
      <c r="O220" s="20">
        <v>180</v>
      </c>
      <c r="P220" s="104">
        <v>182.5</v>
      </c>
      <c r="Q220" s="20"/>
      <c r="R220" s="20">
        <f>O220</f>
        <v>180</v>
      </c>
      <c r="S220" s="32">
        <f t="shared" si="3"/>
        <v>101.19600000000001</v>
      </c>
      <c r="T220" s="20"/>
      <c r="U220" s="20" t="s">
        <v>1044</v>
      </c>
      <c r="V220" s="20">
        <v>3</v>
      </c>
    </row>
    <row r="221" spans="1:22" ht="12.75">
      <c r="A221" s="20">
        <v>12</v>
      </c>
      <c r="B221" s="20">
        <v>1</v>
      </c>
      <c r="C221" s="20" t="s">
        <v>37</v>
      </c>
      <c r="D221" s="20" t="s">
        <v>30</v>
      </c>
      <c r="E221" s="20">
        <v>100</v>
      </c>
      <c r="F221" s="20" t="s">
        <v>1045</v>
      </c>
      <c r="G221" s="20" t="s">
        <v>196</v>
      </c>
      <c r="H221" s="20" t="s">
        <v>196</v>
      </c>
      <c r="I221" s="20" t="s">
        <v>20</v>
      </c>
      <c r="J221" s="46">
        <v>25309</v>
      </c>
      <c r="K221" s="20" t="s">
        <v>52</v>
      </c>
      <c r="L221" s="19">
        <v>96.4</v>
      </c>
      <c r="M221" s="32">
        <v>0.6448</v>
      </c>
      <c r="N221" s="20">
        <v>165</v>
      </c>
      <c r="O221" s="20">
        <v>170</v>
      </c>
      <c r="P221" s="20">
        <v>175</v>
      </c>
      <c r="Q221" s="20"/>
      <c r="R221" s="20">
        <f>P221</f>
        <v>175</v>
      </c>
      <c r="S221" s="32">
        <f t="shared" si="3"/>
        <v>112.84</v>
      </c>
      <c r="T221" s="20"/>
      <c r="U221" s="20"/>
      <c r="V221" s="20">
        <v>12</v>
      </c>
    </row>
    <row r="222" spans="1:22" ht="12.75">
      <c r="A222" s="20">
        <v>0</v>
      </c>
      <c r="B222" s="20" t="s">
        <v>172</v>
      </c>
      <c r="C222" s="20" t="s">
        <v>37</v>
      </c>
      <c r="D222" s="20" t="s">
        <v>30</v>
      </c>
      <c r="E222" s="20">
        <v>100</v>
      </c>
      <c r="F222" s="20" t="s">
        <v>1046</v>
      </c>
      <c r="G222" s="20" t="s">
        <v>35</v>
      </c>
      <c r="H222" s="20" t="s">
        <v>35</v>
      </c>
      <c r="I222" s="20" t="s">
        <v>20</v>
      </c>
      <c r="J222" s="46">
        <v>26647</v>
      </c>
      <c r="K222" s="20" t="s">
        <v>52</v>
      </c>
      <c r="L222" s="19">
        <v>94.4</v>
      </c>
      <c r="M222" s="32">
        <v>0.609</v>
      </c>
      <c r="N222" s="104">
        <v>145</v>
      </c>
      <c r="O222" s="104">
        <v>145</v>
      </c>
      <c r="P222" s="104">
        <v>145</v>
      </c>
      <c r="Q222" s="20"/>
      <c r="R222" s="20">
        <v>0</v>
      </c>
      <c r="S222" s="32">
        <f t="shared" si="3"/>
        <v>0</v>
      </c>
      <c r="T222" s="20"/>
      <c r="U222" s="20"/>
      <c r="V222" s="20">
        <v>0</v>
      </c>
    </row>
    <row r="223" spans="1:22" ht="12.75">
      <c r="A223" s="20">
        <v>12</v>
      </c>
      <c r="B223" s="20">
        <v>1</v>
      </c>
      <c r="C223" s="20" t="s">
        <v>37</v>
      </c>
      <c r="D223" s="20" t="s">
        <v>30</v>
      </c>
      <c r="E223" s="20">
        <v>100</v>
      </c>
      <c r="F223" s="20" t="s">
        <v>1047</v>
      </c>
      <c r="G223" s="20" t="s">
        <v>526</v>
      </c>
      <c r="H223" s="20" t="s">
        <v>23</v>
      </c>
      <c r="I223" s="20" t="s">
        <v>20</v>
      </c>
      <c r="J223" s="46">
        <v>24744</v>
      </c>
      <c r="K223" s="20" t="s">
        <v>123</v>
      </c>
      <c r="L223" s="19">
        <v>99.5</v>
      </c>
      <c r="M223" s="32">
        <v>0.6686</v>
      </c>
      <c r="N223" s="20">
        <v>172.5</v>
      </c>
      <c r="O223" s="20">
        <v>177.5</v>
      </c>
      <c r="P223" s="20">
        <v>180</v>
      </c>
      <c r="Q223" s="20"/>
      <c r="R223" s="20">
        <f>P223</f>
        <v>180</v>
      </c>
      <c r="S223" s="32">
        <f t="shared" si="3"/>
        <v>120.348</v>
      </c>
      <c r="T223" s="20"/>
      <c r="U223" s="20"/>
      <c r="V223" s="20">
        <v>12</v>
      </c>
    </row>
    <row r="224" spans="1:22" ht="12.75">
      <c r="A224" s="20">
        <v>5</v>
      </c>
      <c r="B224" s="20">
        <v>2</v>
      </c>
      <c r="C224" s="20" t="s">
        <v>37</v>
      </c>
      <c r="D224" s="20" t="s">
        <v>30</v>
      </c>
      <c r="E224" s="20">
        <v>100</v>
      </c>
      <c r="F224" s="20" t="s">
        <v>865</v>
      </c>
      <c r="G224" s="20" t="s">
        <v>196</v>
      </c>
      <c r="H224" s="20" t="s">
        <v>196</v>
      </c>
      <c r="I224" s="20" t="s">
        <v>20</v>
      </c>
      <c r="J224" s="46">
        <v>24463</v>
      </c>
      <c r="K224" s="20" t="s">
        <v>123</v>
      </c>
      <c r="L224" s="19">
        <v>98.3</v>
      </c>
      <c r="M224" s="32">
        <v>0.6722</v>
      </c>
      <c r="N224" s="20">
        <v>167.5</v>
      </c>
      <c r="O224" s="20">
        <v>172.5</v>
      </c>
      <c r="P224" s="20">
        <v>177.5</v>
      </c>
      <c r="Q224" s="20"/>
      <c r="R224" s="20">
        <f>P224</f>
        <v>177.5</v>
      </c>
      <c r="S224" s="32">
        <f t="shared" si="3"/>
        <v>119.3155</v>
      </c>
      <c r="T224" s="20"/>
      <c r="U224" s="20"/>
      <c r="V224" s="20">
        <v>5</v>
      </c>
    </row>
    <row r="225" spans="1:22" ht="12.75">
      <c r="A225" s="20">
        <v>3</v>
      </c>
      <c r="B225" s="20">
        <v>3</v>
      </c>
      <c r="C225" s="20" t="s">
        <v>37</v>
      </c>
      <c r="D225" s="20" t="s">
        <v>30</v>
      </c>
      <c r="E225" s="20">
        <v>100</v>
      </c>
      <c r="F225" s="20" t="s">
        <v>1048</v>
      </c>
      <c r="G225" s="20" t="s">
        <v>196</v>
      </c>
      <c r="H225" s="20" t="s">
        <v>196</v>
      </c>
      <c r="I225" s="20" t="s">
        <v>20</v>
      </c>
      <c r="J225" s="46">
        <v>25017</v>
      </c>
      <c r="K225" s="20" t="s">
        <v>123</v>
      </c>
      <c r="L225" s="19">
        <v>95.9</v>
      </c>
      <c r="M225" s="32">
        <v>0.6629</v>
      </c>
      <c r="N225" s="20">
        <v>150</v>
      </c>
      <c r="O225" s="20">
        <v>160</v>
      </c>
      <c r="P225" s="20">
        <v>165</v>
      </c>
      <c r="Q225" s="20"/>
      <c r="R225" s="20">
        <f>P225</f>
        <v>165</v>
      </c>
      <c r="S225" s="32">
        <f t="shared" si="3"/>
        <v>109.3785</v>
      </c>
      <c r="T225" s="20"/>
      <c r="U225" s="20"/>
      <c r="V225" s="20">
        <v>3</v>
      </c>
    </row>
    <row r="226" spans="1:22" ht="12.75">
      <c r="A226" s="20">
        <v>2</v>
      </c>
      <c r="B226" s="20">
        <v>4</v>
      </c>
      <c r="C226" s="20" t="s">
        <v>37</v>
      </c>
      <c r="D226" s="20" t="s">
        <v>30</v>
      </c>
      <c r="E226" s="20">
        <v>100</v>
      </c>
      <c r="F226" s="20" t="s">
        <v>1049</v>
      </c>
      <c r="G226" s="20" t="s">
        <v>386</v>
      </c>
      <c r="H226" s="20" t="s">
        <v>386</v>
      </c>
      <c r="I226" s="20" t="s">
        <v>20</v>
      </c>
      <c r="J226" s="46">
        <v>24376</v>
      </c>
      <c r="K226" s="20" t="s">
        <v>123</v>
      </c>
      <c r="L226" s="19">
        <v>99.5</v>
      </c>
      <c r="M226" s="32">
        <v>0.688</v>
      </c>
      <c r="N226" s="20">
        <v>125</v>
      </c>
      <c r="O226" s="104">
        <v>135</v>
      </c>
      <c r="P226" s="20">
        <v>135</v>
      </c>
      <c r="Q226" s="20"/>
      <c r="R226" s="20">
        <f>P226</f>
        <v>135</v>
      </c>
      <c r="S226" s="32">
        <f t="shared" si="3"/>
        <v>92.88</v>
      </c>
      <c r="T226" s="20"/>
      <c r="U226" s="20"/>
      <c r="V226" s="20">
        <v>2</v>
      </c>
    </row>
    <row r="227" spans="1:22" ht="12.75">
      <c r="A227" s="20">
        <v>1</v>
      </c>
      <c r="B227" s="20">
        <v>5</v>
      </c>
      <c r="C227" s="20" t="s">
        <v>37</v>
      </c>
      <c r="D227" s="20" t="s">
        <v>30</v>
      </c>
      <c r="E227" s="20">
        <v>100</v>
      </c>
      <c r="F227" s="20" t="s">
        <v>1050</v>
      </c>
      <c r="G227" s="20" t="s">
        <v>147</v>
      </c>
      <c r="H227" s="20" t="s">
        <v>35</v>
      </c>
      <c r="I227" s="20" t="s">
        <v>20</v>
      </c>
      <c r="J227" s="46">
        <v>24950</v>
      </c>
      <c r="K227" s="20" t="s">
        <v>123</v>
      </c>
      <c r="L227" s="19">
        <v>98.9</v>
      </c>
      <c r="M227" s="32">
        <v>0.6531</v>
      </c>
      <c r="N227" s="104">
        <v>100</v>
      </c>
      <c r="O227" s="20">
        <v>110</v>
      </c>
      <c r="P227" s="104">
        <v>125</v>
      </c>
      <c r="Q227" s="20"/>
      <c r="R227" s="20">
        <f>O227</f>
        <v>110</v>
      </c>
      <c r="S227" s="32">
        <f t="shared" si="3"/>
        <v>71.84100000000001</v>
      </c>
      <c r="T227" s="20"/>
      <c r="U227" s="20" t="s">
        <v>1051</v>
      </c>
      <c r="V227" s="20">
        <v>1</v>
      </c>
    </row>
    <row r="228" spans="1:22" ht="12.75">
      <c r="A228" s="20">
        <v>0</v>
      </c>
      <c r="B228" s="20" t="s">
        <v>172</v>
      </c>
      <c r="C228" s="20" t="s">
        <v>37</v>
      </c>
      <c r="D228" s="20" t="s">
        <v>30</v>
      </c>
      <c r="E228" s="20">
        <v>100</v>
      </c>
      <c r="F228" s="20" t="s">
        <v>1052</v>
      </c>
      <c r="G228" s="20" t="s">
        <v>191</v>
      </c>
      <c r="H228" s="20" t="s">
        <v>23</v>
      </c>
      <c r="I228" s="20" t="s">
        <v>20</v>
      </c>
      <c r="J228" s="46">
        <v>23488</v>
      </c>
      <c r="K228" s="20" t="s">
        <v>123</v>
      </c>
      <c r="L228" s="19">
        <v>99.75</v>
      </c>
      <c r="M228" s="32">
        <v>0.7375</v>
      </c>
      <c r="N228" s="104">
        <v>172.5</v>
      </c>
      <c r="O228" s="104">
        <v>175</v>
      </c>
      <c r="P228" s="20">
        <v>0</v>
      </c>
      <c r="Q228" s="20"/>
      <c r="R228" s="20">
        <v>0</v>
      </c>
      <c r="S228" s="32">
        <f t="shared" si="3"/>
        <v>0</v>
      </c>
      <c r="T228" s="20"/>
      <c r="U228" s="20"/>
      <c r="V228" s="20">
        <v>0</v>
      </c>
    </row>
    <row r="229" spans="1:22" ht="12.75">
      <c r="A229" s="20">
        <v>12</v>
      </c>
      <c r="B229" s="20">
        <v>1</v>
      </c>
      <c r="C229" s="20" t="s">
        <v>37</v>
      </c>
      <c r="D229" s="20" t="s">
        <v>30</v>
      </c>
      <c r="E229" s="20">
        <v>100</v>
      </c>
      <c r="F229" s="20" t="s">
        <v>1053</v>
      </c>
      <c r="G229" s="20" t="s">
        <v>196</v>
      </c>
      <c r="H229" s="20" t="s">
        <v>196</v>
      </c>
      <c r="I229" s="20" t="s">
        <v>20</v>
      </c>
      <c r="J229" s="46">
        <v>21752</v>
      </c>
      <c r="K229" s="20" t="s">
        <v>158</v>
      </c>
      <c r="L229" s="19">
        <v>98.7</v>
      </c>
      <c r="M229" s="32">
        <v>0.8861</v>
      </c>
      <c r="N229" s="20">
        <v>160</v>
      </c>
      <c r="O229" s="104">
        <v>165</v>
      </c>
      <c r="P229" s="104">
        <v>165</v>
      </c>
      <c r="Q229" s="20"/>
      <c r="R229" s="20">
        <f>N229</f>
        <v>160</v>
      </c>
      <c r="S229" s="32">
        <f t="shared" si="3"/>
        <v>141.776</v>
      </c>
      <c r="T229" s="20"/>
      <c r="U229" s="20"/>
      <c r="V229" s="20">
        <v>12</v>
      </c>
    </row>
    <row r="230" spans="1:22" ht="12.75">
      <c r="A230" s="20">
        <v>5</v>
      </c>
      <c r="B230" s="20">
        <v>2</v>
      </c>
      <c r="C230" s="20" t="s">
        <v>37</v>
      </c>
      <c r="D230" s="20" t="s">
        <v>30</v>
      </c>
      <c r="E230" s="20">
        <v>100</v>
      </c>
      <c r="F230" s="20" t="s">
        <v>1054</v>
      </c>
      <c r="G230" s="20" t="s">
        <v>526</v>
      </c>
      <c r="H230" s="20" t="s">
        <v>23</v>
      </c>
      <c r="I230" s="20" t="s">
        <v>20</v>
      </c>
      <c r="J230" s="46">
        <v>21464</v>
      </c>
      <c r="K230" s="20" t="s">
        <v>158</v>
      </c>
      <c r="L230" s="19">
        <v>93.6</v>
      </c>
      <c r="M230" s="32">
        <v>0.9414</v>
      </c>
      <c r="N230" s="20">
        <v>120</v>
      </c>
      <c r="O230" s="20">
        <v>130</v>
      </c>
      <c r="P230" s="20">
        <v>137.5</v>
      </c>
      <c r="Q230" s="20"/>
      <c r="R230" s="20">
        <f>P230</f>
        <v>137.5</v>
      </c>
      <c r="S230" s="32">
        <f t="shared" si="3"/>
        <v>129.4425</v>
      </c>
      <c r="T230" s="20"/>
      <c r="U230" s="20" t="s">
        <v>938</v>
      </c>
      <c r="V230" s="20">
        <v>5</v>
      </c>
    </row>
    <row r="231" spans="1:22" ht="12.75">
      <c r="A231" s="20">
        <v>3</v>
      </c>
      <c r="B231" s="20">
        <v>3</v>
      </c>
      <c r="C231" s="20" t="s">
        <v>37</v>
      </c>
      <c r="D231" s="20" t="s">
        <v>30</v>
      </c>
      <c r="E231" s="20">
        <v>100</v>
      </c>
      <c r="F231" s="20" t="s">
        <v>1055</v>
      </c>
      <c r="G231" s="20" t="s">
        <v>75</v>
      </c>
      <c r="H231" s="20" t="s">
        <v>35</v>
      </c>
      <c r="I231" s="20" t="s">
        <v>20</v>
      </c>
      <c r="J231" s="97">
        <v>25134</v>
      </c>
      <c r="K231" s="45" t="s">
        <v>158</v>
      </c>
      <c r="L231" s="96">
        <v>99.2</v>
      </c>
      <c r="M231" s="32">
        <v>0.6522</v>
      </c>
      <c r="N231" s="20">
        <v>130</v>
      </c>
      <c r="O231" s="104">
        <v>137.5</v>
      </c>
      <c r="P231" s="104">
        <v>137.5</v>
      </c>
      <c r="Q231" s="20"/>
      <c r="R231" s="20">
        <f>N231</f>
        <v>130</v>
      </c>
      <c r="S231" s="32">
        <f t="shared" si="3"/>
        <v>84.786</v>
      </c>
      <c r="T231" s="20"/>
      <c r="U231" s="20" t="s">
        <v>658</v>
      </c>
      <c r="V231" s="20">
        <v>3</v>
      </c>
    </row>
    <row r="232" spans="1:22" ht="12.75">
      <c r="A232" s="20">
        <v>12</v>
      </c>
      <c r="B232" s="20">
        <v>1</v>
      </c>
      <c r="C232" s="20" t="s">
        <v>37</v>
      </c>
      <c r="D232" s="20" t="s">
        <v>30</v>
      </c>
      <c r="E232" s="20">
        <v>100</v>
      </c>
      <c r="F232" s="20" t="s">
        <v>1056</v>
      </c>
      <c r="G232" s="20" t="s">
        <v>1057</v>
      </c>
      <c r="H232" s="20" t="s">
        <v>1057</v>
      </c>
      <c r="I232" s="20" t="s">
        <v>20</v>
      </c>
      <c r="J232" s="46">
        <v>21257</v>
      </c>
      <c r="K232" s="20" t="s">
        <v>53</v>
      </c>
      <c r="L232" s="19">
        <v>99.3</v>
      </c>
      <c r="M232" s="32">
        <v>0.9143</v>
      </c>
      <c r="N232" s="20">
        <v>130</v>
      </c>
      <c r="O232" s="20">
        <v>137.5</v>
      </c>
      <c r="P232" s="104">
        <v>142.5</v>
      </c>
      <c r="Q232" s="20"/>
      <c r="R232" s="20">
        <f>O232</f>
        <v>137.5</v>
      </c>
      <c r="S232" s="32">
        <f t="shared" si="3"/>
        <v>125.71625</v>
      </c>
      <c r="T232" s="20"/>
      <c r="U232" s="20"/>
      <c r="V232" s="20">
        <v>12</v>
      </c>
    </row>
    <row r="233" spans="1:22" ht="12.75">
      <c r="A233" s="20">
        <v>12</v>
      </c>
      <c r="B233" s="20">
        <v>1</v>
      </c>
      <c r="C233" s="20" t="s">
        <v>37</v>
      </c>
      <c r="D233" s="20" t="s">
        <v>30</v>
      </c>
      <c r="E233" s="20">
        <v>100</v>
      </c>
      <c r="F233" s="20" t="s">
        <v>1058</v>
      </c>
      <c r="G233" s="20" t="s">
        <v>812</v>
      </c>
      <c r="H233" s="20" t="s">
        <v>23</v>
      </c>
      <c r="I233" s="20" t="s">
        <v>20</v>
      </c>
      <c r="J233" s="46">
        <v>18615</v>
      </c>
      <c r="K233" s="20" t="s">
        <v>171</v>
      </c>
      <c r="L233" s="19">
        <v>92.1</v>
      </c>
      <c r="M233" s="32">
        <v>1.1608</v>
      </c>
      <c r="N233" s="20">
        <v>137.5</v>
      </c>
      <c r="O233" s="20">
        <v>142.5</v>
      </c>
      <c r="P233" s="104">
        <v>145</v>
      </c>
      <c r="Q233" s="20"/>
      <c r="R233" s="20">
        <f>O233</f>
        <v>142.5</v>
      </c>
      <c r="S233" s="32">
        <f t="shared" si="3"/>
        <v>165.41400000000002</v>
      </c>
      <c r="T233" s="20" t="s">
        <v>371</v>
      </c>
      <c r="U233" s="20" t="s">
        <v>813</v>
      </c>
      <c r="V233" s="20">
        <v>27</v>
      </c>
    </row>
    <row r="234" spans="1:22" ht="12.75">
      <c r="A234" s="20">
        <v>12</v>
      </c>
      <c r="B234" s="20">
        <v>1</v>
      </c>
      <c r="C234" s="20" t="s">
        <v>37</v>
      </c>
      <c r="D234" s="20" t="s">
        <v>30</v>
      </c>
      <c r="E234" s="20">
        <v>100</v>
      </c>
      <c r="F234" s="20" t="s">
        <v>1059</v>
      </c>
      <c r="G234" s="20" t="s">
        <v>196</v>
      </c>
      <c r="H234" s="20" t="s">
        <v>196</v>
      </c>
      <c r="I234" s="20" t="s">
        <v>20</v>
      </c>
      <c r="J234" s="46">
        <v>16973</v>
      </c>
      <c r="K234" s="20" t="s">
        <v>567</v>
      </c>
      <c r="L234" s="19">
        <v>91.4</v>
      </c>
      <c r="M234" s="32">
        <v>1.2043</v>
      </c>
      <c r="N234" s="20">
        <v>90</v>
      </c>
      <c r="O234" s="104">
        <v>95</v>
      </c>
      <c r="P234" s="20">
        <v>95</v>
      </c>
      <c r="Q234" s="20"/>
      <c r="R234" s="20">
        <f>P234</f>
        <v>95</v>
      </c>
      <c r="S234" s="32">
        <f t="shared" si="3"/>
        <v>114.40849999999999</v>
      </c>
      <c r="T234" s="20"/>
      <c r="U234" s="20" t="s">
        <v>1060</v>
      </c>
      <c r="V234" s="20">
        <v>12</v>
      </c>
    </row>
    <row r="235" spans="1:22" ht="12.75">
      <c r="A235" s="20">
        <v>12</v>
      </c>
      <c r="B235" s="20">
        <v>1</v>
      </c>
      <c r="C235" s="20" t="s">
        <v>37</v>
      </c>
      <c r="D235" s="20" t="s">
        <v>30</v>
      </c>
      <c r="E235" s="20">
        <v>100</v>
      </c>
      <c r="F235" s="20" t="s">
        <v>1061</v>
      </c>
      <c r="G235" s="20" t="s">
        <v>620</v>
      </c>
      <c r="H235" s="20" t="s">
        <v>620</v>
      </c>
      <c r="I235" s="20" t="s">
        <v>20</v>
      </c>
      <c r="J235" s="46">
        <v>31815</v>
      </c>
      <c r="K235" s="20" t="s">
        <v>19</v>
      </c>
      <c r="L235" s="19">
        <v>98.5</v>
      </c>
      <c r="M235" s="32">
        <v>0.5578</v>
      </c>
      <c r="N235" s="20">
        <v>210</v>
      </c>
      <c r="O235" s="20">
        <v>217.5</v>
      </c>
      <c r="P235" s="20">
        <v>225</v>
      </c>
      <c r="Q235" s="20"/>
      <c r="R235" s="20">
        <f>P235</f>
        <v>225</v>
      </c>
      <c r="S235" s="32">
        <f t="shared" si="3"/>
        <v>125.505</v>
      </c>
      <c r="T235" s="20" t="s">
        <v>373</v>
      </c>
      <c r="U235" s="20" t="s">
        <v>1062</v>
      </c>
      <c r="V235" s="20">
        <v>48</v>
      </c>
    </row>
    <row r="236" spans="1:22" ht="12.75">
      <c r="A236" s="20">
        <v>5</v>
      </c>
      <c r="B236" s="20">
        <v>2</v>
      </c>
      <c r="C236" s="20" t="s">
        <v>37</v>
      </c>
      <c r="D236" s="20" t="s">
        <v>30</v>
      </c>
      <c r="E236" s="20">
        <v>100</v>
      </c>
      <c r="F236" s="20" t="s">
        <v>1063</v>
      </c>
      <c r="G236" s="20" t="s">
        <v>196</v>
      </c>
      <c r="H236" s="20" t="s">
        <v>196</v>
      </c>
      <c r="I236" s="20" t="s">
        <v>20</v>
      </c>
      <c r="J236" s="46">
        <v>34248</v>
      </c>
      <c r="K236" s="20" t="s">
        <v>19</v>
      </c>
      <c r="L236" s="19">
        <v>100</v>
      </c>
      <c r="M236" s="32">
        <v>0.554</v>
      </c>
      <c r="N236" s="20">
        <v>185</v>
      </c>
      <c r="O236" s="104">
        <v>192.5</v>
      </c>
      <c r="P236" s="20">
        <v>195</v>
      </c>
      <c r="Q236" s="20"/>
      <c r="R236" s="20">
        <f>P236</f>
        <v>195</v>
      </c>
      <c r="S236" s="32">
        <f t="shared" si="3"/>
        <v>108.03000000000002</v>
      </c>
      <c r="T236" s="20"/>
      <c r="U236" s="20" t="s">
        <v>1064</v>
      </c>
      <c r="V236" s="20">
        <v>5</v>
      </c>
    </row>
    <row r="237" spans="1:22" ht="12.75">
      <c r="A237" s="20">
        <v>3</v>
      </c>
      <c r="B237" s="20">
        <v>3</v>
      </c>
      <c r="C237" s="20" t="s">
        <v>37</v>
      </c>
      <c r="D237" s="20" t="s">
        <v>30</v>
      </c>
      <c r="E237" s="20">
        <v>100</v>
      </c>
      <c r="F237" s="20" t="s">
        <v>1065</v>
      </c>
      <c r="G237" s="20" t="s">
        <v>905</v>
      </c>
      <c r="H237" s="20" t="s">
        <v>23</v>
      </c>
      <c r="I237" s="20" t="s">
        <v>20</v>
      </c>
      <c r="J237" s="46">
        <v>31531</v>
      </c>
      <c r="K237" s="20" t="s">
        <v>19</v>
      </c>
      <c r="L237" s="19">
        <v>98</v>
      </c>
      <c r="M237" s="32">
        <v>0.5591</v>
      </c>
      <c r="N237" s="20">
        <v>180</v>
      </c>
      <c r="O237" s="20">
        <v>187.5</v>
      </c>
      <c r="P237" s="20">
        <v>192.5</v>
      </c>
      <c r="Q237" s="20"/>
      <c r="R237" s="20">
        <f>P237</f>
        <v>192.5</v>
      </c>
      <c r="S237" s="32">
        <f t="shared" si="3"/>
        <v>107.62675</v>
      </c>
      <c r="T237" s="20"/>
      <c r="U237" s="20"/>
      <c r="V237" s="20">
        <v>3</v>
      </c>
    </row>
    <row r="238" spans="1:22" ht="12.75">
      <c r="A238" s="20">
        <v>2</v>
      </c>
      <c r="B238" s="20">
        <v>4</v>
      </c>
      <c r="C238" s="20" t="s">
        <v>37</v>
      </c>
      <c r="D238" s="20" t="s">
        <v>30</v>
      </c>
      <c r="E238" s="20">
        <v>100</v>
      </c>
      <c r="F238" s="20" t="s">
        <v>1047</v>
      </c>
      <c r="G238" s="20" t="s">
        <v>526</v>
      </c>
      <c r="H238" s="20" t="s">
        <v>23</v>
      </c>
      <c r="I238" s="20" t="s">
        <v>20</v>
      </c>
      <c r="J238" s="46">
        <v>24744</v>
      </c>
      <c r="K238" s="20" t="s">
        <v>19</v>
      </c>
      <c r="L238" s="19">
        <v>99.5</v>
      </c>
      <c r="M238" s="32"/>
      <c r="N238" s="20">
        <v>172.5</v>
      </c>
      <c r="O238" s="20">
        <v>177.5</v>
      </c>
      <c r="P238" s="20">
        <v>180</v>
      </c>
      <c r="Q238" s="20"/>
      <c r="R238" s="20">
        <f>P238</f>
        <v>180</v>
      </c>
      <c r="S238" s="32">
        <f>R238*M238</f>
        <v>0</v>
      </c>
      <c r="T238" s="20"/>
      <c r="U238" s="20"/>
      <c r="V238" s="20">
        <v>2</v>
      </c>
    </row>
    <row r="239" spans="1:22" ht="12.75">
      <c r="A239" s="20">
        <v>1</v>
      </c>
      <c r="B239" s="20">
        <v>5</v>
      </c>
      <c r="C239" s="20" t="s">
        <v>37</v>
      </c>
      <c r="D239" s="20" t="s">
        <v>30</v>
      </c>
      <c r="E239" s="20">
        <v>100</v>
      </c>
      <c r="F239" s="20" t="s">
        <v>1066</v>
      </c>
      <c r="G239" s="20" t="s">
        <v>134</v>
      </c>
      <c r="H239" s="20" t="s">
        <v>77</v>
      </c>
      <c r="I239" s="20" t="s">
        <v>20</v>
      </c>
      <c r="J239" s="46">
        <v>33639</v>
      </c>
      <c r="K239" s="20" t="s">
        <v>19</v>
      </c>
      <c r="L239" s="19">
        <v>98.55</v>
      </c>
      <c r="M239" s="32">
        <v>0.5575</v>
      </c>
      <c r="N239" s="20">
        <v>172.5</v>
      </c>
      <c r="O239" s="20">
        <v>177.5</v>
      </c>
      <c r="P239" s="104">
        <v>185</v>
      </c>
      <c r="Q239" s="20"/>
      <c r="R239" s="20">
        <f>O239</f>
        <v>177.5</v>
      </c>
      <c r="S239" s="32">
        <f t="shared" si="3"/>
        <v>98.95625</v>
      </c>
      <c r="T239" s="20"/>
      <c r="U239" s="20"/>
      <c r="V239" s="20">
        <v>1</v>
      </c>
    </row>
    <row r="240" spans="1:22" ht="12.75">
      <c r="A240" s="20">
        <v>0</v>
      </c>
      <c r="B240" s="20">
        <v>6</v>
      </c>
      <c r="C240" s="20" t="s">
        <v>37</v>
      </c>
      <c r="D240" s="20" t="s">
        <v>30</v>
      </c>
      <c r="E240" s="20">
        <v>100</v>
      </c>
      <c r="F240" s="20" t="s">
        <v>485</v>
      </c>
      <c r="G240" s="20" t="s">
        <v>33</v>
      </c>
      <c r="H240" s="20" t="s">
        <v>33</v>
      </c>
      <c r="I240" s="20" t="s">
        <v>33</v>
      </c>
      <c r="J240" s="46">
        <v>30148</v>
      </c>
      <c r="K240" s="20" t="s">
        <v>19</v>
      </c>
      <c r="L240" s="19">
        <v>99.3</v>
      </c>
      <c r="M240" s="32">
        <v>0.5558</v>
      </c>
      <c r="N240" s="20">
        <v>162.5</v>
      </c>
      <c r="O240" s="104">
        <v>170</v>
      </c>
      <c r="P240" s="20">
        <v>0</v>
      </c>
      <c r="Q240" s="20"/>
      <c r="R240" s="20">
        <f>N240</f>
        <v>162.5</v>
      </c>
      <c r="S240" s="32">
        <f t="shared" si="3"/>
        <v>90.3175</v>
      </c>
      <c r="T240" s="20"/>
      <c r="U240" s="20"/>
      <c r="V240" s="20">
        <v>0</v>
      </c>
    </row>
    <row r="241" spans="1:22" ht="12.75">
      <c r="A241" s="20">
        <v>0</v>
      </c>
      <c r="B241" s="20">
        <v>7</v>
      </c>
      <c r="C241" s="20" t="s">
        <v>37</v>
      </c>
      <c r="D241" s="20" t="s">
        <v>30</v>
      </c>
      <c r="E241" s="20">
        <v>100</v>
      </c>
      <c r="F241" s="20" t="s">
        <v>1067</v>
      </c>
      <c r="G241" s="20" t="s">
        <v>68</v>
      </c>
      <c r="H241" s="20" t="s">
        <v>69</v>
      </c>
      <c r="I241" s="20" t="s">
        <v>20</v>
      </c>
      <c r="J241" s="46">
        <v>33249</v>
      </c>
      <c r="K241" s="20" t="s">
        <v>19</v>
      </c>
      <c r="L241" s="19">
        <v>99.5</v>
      </c>
      <c r="M241" s="32">
        <v>0.5553</v>
      </c>
      <c r="N241" s="20">
        <v>152.5</v>
      </c>
      <c r="O241" s="20">
        <v>162.5</v>
      </c>
      <c r="P241" s="104">
        <v>165</v>
      </c>
      <c r="Q241" s="20"/>
      <c r="R241" s="20">
        <f>O241</f>
        <v>162.5</v>
      </c>
      <c r="S241" s="32">
        <f t="shared" si="3"/>
        <v>90.23625</v>
      </c>
      <c r="T241" s="20"/>
      <c r="U241" s="20"/>
      <c r="V241" s="20">
        <v>0</v>
      </c>
    </row>
    <row r="242" spans="1:22" ht="12.75">
      <c r="A242" s="20">
        <v>0</v>
      </c>
      <c r="B242" s="20">
        <v>8</v>
      </c>
      <c r="C242" s="20" t="s">
        <v>37</v>
      </c>
      <c r="D242" s="20" t="s">
        <v>30</v>
      </c>
      <c r="E242" s="20">
        <v>100</v>
      </c>
      <c r="F242" s="20" t="s">
        <v>1068</v>
      </c>
      <c r="G242" s="20" t="s">
        <v>203</v>
      </c>
      <c r="H242" s="20" t="s">
        <v>23</v>
      </c>
      <c r="I242" s="20" t="s">
        <v>20</v>
      </c>
      <c r="J242" s="46">
        <v>34496</v>
      </c>
      <c r="K242" s="20" t="s">
        <v>19</v>
      </c>
      <c r="L242" s="19">
        <v>98.4</v>
      </c>
      <c r="M242" s="32">
        <v>0.5581</v>
      </c>
      <c r="N242" s="20">
        <v>130</v>
      </c>
      <c r="O242" s="20">
        <v>140</v>
      </c>
      <c r="P242" s="20">
        <v>150</v>
      </c>
      <c r="Q242" s="20"/>
      <c r="R242" s="20">
        <f>P242</f>
        <v>150</v>
      </c>
      <c r="S242" s="32">
        <f t="shared" si="3"/>
        <v>83.715</v>
      </c>
      <c r="T242" s="20"/>
      <c r="U242" s="20" t="s">
        <v>1069</v>
      </c>
      <c r="V242" s="20">
        <v>0</v>
      </c>
    </row>
    <row r="243" spans="1:22" ht="12.75">
      <c r="A243" s="20">
        <v>0</v>
      </c>
      <c r="B243" s="20">
        <v>9</v>
      </c>
      <c r="C243" s="20" t="s">
        <v>37</v>
      </c>
      <c r="D243" s="20" t="s">
        <v>30</v>
      </c>
      <c r="E243" s="20">
        <v>100</v>
      </c>
      <c r="F243" s="20" t="s">
        <v>1070</v>
      </c>
      <c r="G243" s="20" t="s">
        <v>203</v>
      </c>
      <c r="H243" s="20" t="s">
        <v>23</v>
      </c>
      <c r="I243" s="20" t="s">
        <v>20</v>
      </c>
      <c r="J243" s="46">
        <v>29185</v>
      </c>
      <c r="K243" s="20" t="s">
        <v>19</v>
      </c>
      <c r="L243" s="19">
        <v>96.85</v>
      </c>
      <c r="M243" s="32">
        <v>0.5624</v>
      </c>
      <c r="N243" s="104">
        <v>142.5</v>
      </c>
      <c r="O243" s="104">
        <v>142.5</v>
      </c>
      <c r="P243" s="20">
        <v>142.5</v>
      </c>
      <c r="Q243" s="20"/>
      <c r="R243" s="20">
        <f>P243</f>
        <v>142.5</v>
      </c>
      <c r="S243" s="32">
        <f t="shared" si="3"/>
        <v>80.142</v>
      </c>
      <c r="T243" s="20"/>
      <c r="U243" s="20"/>
      <c r="V243" s="20">
        <v>0</v>
      </c>
    </row>
    <row r="244" spans="1:22" ht="12.75">
      <c r="A244" s="20">
        <v>0</v>
      </c>
      <c r="B244" s="20">
        <v>10</v>
      </c>
      <c r="C244" s="20" t="s">
        <v>37</v>
      </c>
      <c r="D244" s="20" t="s">
        <v>30</v>
      </c>
      <c r="E244" s="20">
        <v>100</v>
      </c>
      <c r="F244" s="20" t="s">
        <v>1071</v>
      </c>
      <c r="G244" s="20" t="s">
        <v>705</v>
      </c>
      <c r="H244" s="20" t="s">
        <v>705</v>
      </c>
      <c r="I244" s="20" t="s">
        <v>20</v>
      </c>
      <c r="J244" s="46">
        <v>29687</v>
      </c>
      <c r="K244" s="20" t="s">
        <v>19</v>
      </c>
      <c r="L244" s="19">
        <v>98.7</v>
      </c>
      <c r="M244" s="32">
        <v>0.5573</v>
      </c>
      <c r="N244" s="20">
        <v>135</v>
      </c>
      <c r="O244" s="20">
        <v>140</v>
      </c>
      <c r="P244" s="104">
        <v>142.5</v>
      </c>
      <c r="Q244" s="20"/>
      <c r="R244" s="20">
        <f>O244</f>
        <v>140</v>
      </c>
      <c r="S244" s="32">
        <f t="shared" si="3"/>
        <v>78.022</v>
      </c>
      <c r="T244" s="20"/>
      <c r="U244" s="20" t="s">
        <v>1072</v>
      </c>
      <c r="V244" s="20">
        <v>0</v>
      </c>
    </row>
    <row r="245" spans="1:22" ht="12.75">
      <c r="A245" s="20">
        <v>0</v>
      </c>
      <c r="B245" s="20">
        <v>11</v>
      </c>
      <c r="C245" s="20" t="s">
        <v>37</v>
      </c>
      <c r="D245" s="20" t="s">
        <v>30</v>
      </c>
      <c r="E245" s="20">
        <v>100</v>
      </c>
      <c r="F245" s="20" t="s">
        <v>1073</v>
      </c>
      <c r="G245" s="20" t="s">
        <v>1074</v>
      </c>
      <c r="H245" s="20" t="s">
        <v>386</v>
      </c>
      <c r="I245" s="20" t="s">
        <v>20</v>
      </c>
      <c r="J245" s="46">
        <v>29037</v>
      </c>
      <c r="K245" s="20" t="s">
        <v>19</v>
      </c>
      <c r="L245" s="19">
        <v>96.1</v>
      </c>
      <c r="M245" s="32">
        <v>0.5645</v>
      </c>
      <c r="N245" s="20">
        <v>110</v>
      </c>
      <c r="O245" s="104">
        <v>117.5</v>
      </c>
      <c r="P245" s="104">
        <v>117.5</v>
      </c>
      <c r="Q245" s="20"/>
      <c r="R245" s="20">
        <f>N245</f>
        <v>110</v>
      </c>
      <c r="S245" s="32">
        <f t="shared" si="3"/>
        <v>62.095</v>
      </c>
      <c r="T245" s="20"/>
      <c r="U245" s="20"/>
      <c r="V245" s="20">
        <v>0</v>
      </c>
    </row>
    <row r="246" spans="1:22" ht="12.75">
      <c r="A246" s="20">
        <v>0</v>
      </c>
      <c r="B246" s="20" t="s">
        <v>172</v>
      </c>
      <c r="C246" s="20" t="s">
        <v>37</v>
      </c>
      <c r="D246" s="20" t="s">
        <v>30</v>
      </c>
      <c r="E246" s="20">
        <v>100</v>
      </c>
      <c r="F246" s="20" t="s">
        <v>1075</v>
      </c>
      <c r="G246" s="20" t="s">
        <v>1076</v>
      </c>
      <c r="H246" s="20" t="s">
        <v>418</v>
      </c>
      <c r="I246" s="20" t="s">
        <v>20</v>
      </c>
      <c r="J246" s="46">
        <v>34297</v>
      </c>
      <c r="K246" s="20" t="s">
        <v>19</v>
      </c>
      <c r="L246" s="19">
        <v>98.6</v>
      </c>
      <c r="M246" s="32">
        <v>0.5575</v>
      </c>
      <c r="N246" s="104">
        <v>180</v>
      </c>
      <c r="O246" s="104">
        <v>180</v>
      </c>
      <c r="P246" s="20">
        <v>0</v>
      </c>
      <c r="Q246" s="20"/>
      <c r="R246" s="20">
        <v>0</v>
      </c>
      <c r="S246" s="32">
        <f t="shared" si="3"/>
        <v>0</v>
      </c>
      <c r="T246" s="20"/>
      <c r="U246" s="20" t="s">
        <v>1077</v>
      </c>
      <c r="V246" s="20">
        <v>0</v>
      </c>
    </row>
    <row r="247" spans="1:22" ht="12.75">
      <c r="A247" s="45">
        <v>12</v>
      </c>
      <c r="B247" s="45">
        <v>1</v>
      </c>
      <c r="C247" s="45" t="s">
        <v>37</v>
      </c>
      <c r="D247" s="45" t="s">
        <v>30</v>
      </c>
      <c r="E247" s="45">
        <v>110</v>
      </c>
      <c r="F247" s="45" t="s">
        <v>1078</v>
      </c>
      <c r="G247" s="45" t="s">
        <v>597</v>
      </c>
      <c r="H247" s="45" t="s">
        <v>597</v>
      </c>
      <c r="I247" s="45" t="s">
        <v>20</v>
      </c>
      <c r="J247" s="97">
        <v>28543</v>
      </c>
      <c r="K247" s="45" t="s">
        <v>151</v>
      </c>
      <c r="L247" s="96">
        <v>110</v>
      </c>
      <c r="M247" s="101">
        <v>0.5365</v>
      </c>
      <c r="N247" s="45">
        <v>160</v>
      </c>
      <c r="O247" s="45">
        <v>167.5</v>
      </c>
      <c r="P247" s="70">
        <v>172.5</v>
      </c>
      <c r="Q247" s="45"/>
      <c r="R247" s="45">
        <f>O247</f>
        <v>167.5</v>
      </c>
      <c r="S247" s="32">
        <f t="shared" si="3"/>
        <v>89.86375</v>
      </c>
      <c r="T247" s="45"/>
      <c r="U247" s="45"/>
      <c r="V247" s="45">
        <v>12</v>
      </c>
    </row>
    <row r="248" spans="1:22" ht="12.75">
      <c r="A248" s="20">
        <v>5</v>
      </c>
      <c r="B248" s="20">
        <v>2</v>
      </c>
      <c r="C248" s="20" t="s">
        <v>37</v>
      </c>
      <c r="D248" s="20" t="s">
        <v>30</v>
      </c>
      <c r="E248" s="20">
        <v>110</v>
      </c>
      <c r="F248" s="20" t="s">
        <v>1079</v>
      </c>
      <c r="G248" s="20" t="s">
        <v>1034</v>
      </c>
      <c r="H248" s="20" t="s">
        <v>23</v>
      </c>
      <c r="I248" s="20" t="s">
        <v>20</v>
      </c>
      <c r="J248" s="46">
        <v>28530</v>
      </c>
      <c r="K248" s="20" t="s">
        <v>151</v>
      </c>
      <c r="L248" s="19">
        <v>108.2</v>
      </c>
      <c r="M248" s="32">
        <v>0.5388</v>
      </c>
      <c r="N248" s="20">
        <v>165</v>
      </c>
      <c r="O248" s="70">
        <v>172.5</v>
      </c>
      <c r="P248" s="70">
        <v>172.5</v>
      </c>
      <c r="Q248" s="20"/>
      <c r="R248" s="20">
        <f>N248</f>
        <v>165</v>
      </c>
      <c r="S248" s="32">
        <f t="shared" si="3"/>
        <v>88.90199999999999</v>
      </c>
      <c r="T248" s="20"/>
      <c r="U248" s="20" t="s">
        <v>1080</v>
      </c>
      <c r="V248" s="20">
        <v>5</v>
      </c>
    </row>
    <row r="249" spans="1:22" ht="12.75">
      <c r="A249" s="20">
        <v>3</v>
      </c>
      <c r="B249" s="20">
        <v>3</v>
      </c>
      <c r="C249" s="20" t="s">
        <v>37</v>
      </c>
      <c r="D249" s="20" t="s">
        <v>30</v>
      </c>
      <c r="E249" s="20">
        <v>110</v>
      </c>
      <c r="F249" s="20" t="s">
        <v>1081</v>
      </c>
      <c r="G249" s="20" t="s">
        <v>1082</v>
      </c>
      <c r="H249" s="20" t="s">
        <v>23</v>
      </c>
      <c r="I249" s="20" t="s">
        <v>20</v>
      </c>
      <c r="J249" s="46">
        <v>27370</v>
      </c>
      <c r="K249" s="20" t="s">
        <v>151</v>
      </c>
      <c r="L249" s="19">
        <v>105.1</v>
      </c>
      <c r="M249" s="32">
        <v>0.5534</v>
      </c>
      <c r="N249" s="70">
        <v>140</v>
      </c>
      <c r="O249" s="70">
        <v>140</v>
      </c>
      <c r="P249" s="20">
        <v>140</v>
      </c>
      <c r="Q249" s="20"/>
      <c r="R249" s="20">
        <f>P249</f>
        <v>140</v>
      </c>
      <c r="S249" s="32">
        <f t="shared" si="3"/>
        <v>77.476</v>
      </c>
      <c r="T249" s="20"/>
      <c r="U249" s="20" t="s">
        <v>1080</v>
      </c>
      <c r="V249" s="20">
        <v>3</v>
      </c>
    </row>
    <row r="250" spans="1:22" ht="12.75">
      <c r="A250" s="20">
        <v>0</v>
      </c>
      <c r="B250" s="20" t="s">
        <v>172</v>
      </c>
      <c r="C250" s="20" t="s">
        <v>37</v>
      </c>
      <c r="D250" s="20" t="s">
        <v>30</v>
      </c>
      <c r="E250" s="20">
        <v>110</v>
      </c>
      <c r="F250" s="20" t="s">
        <v>110</v>
      </c>
      <c r="G250" s="20" t="s">
        <v>33</v>
      </c>
      <c r="H250" s="20" t="s">
        <v>33</v>
      </c>
      <c r="I250" s="20" t="s">
        <v>33</v>
      </c>
      <c r="J250" s="46">
        <v>27836</v>
      </c>
      <c r="K250" s="20" t="s">
        <v>151</v>
      </c>
      <c r="L250" s="19">
        <v>106.1</v>
      </c>
      <c r="M250" s="32">
        <v>0.5468</v>
      </c>
      <c r="N250" s="70">
        <v>140</v>
      </c>
      <c r="O250" s="70">
        <v>0</v>
      </c>
      <c r="P250" s="70">
        <v>0</v>
      </c>
      <c r="Q250" s="20"/>
      <c r="R250" s="20">
        <v>0</v>
      </c>
      <c r="S250" s="32">
        <f aca="true" t="shared" si="4" ref="S250:S291">R250*M250</f>
        <v>0</v>
      </c>
      <c r="T250" s="20"/>
      <c r="U250" s="20"/>
      <c r="V250" s="20">
        <v>0</v>
      </c>
    </row>
    <row r="251" spans="1:22" ht="12.75">
      <c r="A251" s="20">
        <v>0</v>
      </c>
      <c r="B251" s="20" t="s">
        <v>172</v>
      </c>
      <c r="C251" s="20" t="s">
        <v>37</v>
      </c>
      <c r="D251" s="20" t="s">
        <v>30</v>
      </c>
      <c r="E251" s="20">
        <v>110</v>
      </c>
      <c r="F251" s="20" t="s">
        <v>690</v>
      </c>
      <c r="G251" s="20" t="s">
        <v>196</v>
      </c>
      <c r="H251" s="20" t="s">
        <v>196</v>
      </c>
      <c r="I251" s="20" t="s">
        <v>20</v>
      </c>
      <c r="J251" s="46">
        <v>27375</v>
      </c>
      <c r="K251" s="20" t="s">
        <v>151</v>
      </c>
      <c r="L251" s="19">
        <v>107.9</v>
      </c>
      <c r="M251" s="32">
        <v>0.5559</v>
      </c>
      <c r="N251" s="70">
        <v>170</v>
      </c>
      <c r="O251" s="70">
        <v>0</v>
      </c>
      <c r="P251" s="70">
        <v>0</v>
      </c>
      <c r="Q251" s="20"/>
      <c r="R251" s="20">
        <v>0</v>
      </c>
      <c r="S251" s="32">
        <f t="shared" si="4"/>
        <v>0</v>
      </c>
      <c r="T251" s="20"/>
      <c r="U251" s="20"/>
      <c r="V251" s="20">
        <v>0</v>
      </c>
    </row>
    <row r="252" spans="1:22" ht="12.75">
      <c r="A252" s="20">
        <v>12</v>
      </c>
      <c r="B252" s="20">
        <v>1</v>
      </c>
      <c r="C252" s="20" t="s">
        <v>37</v>
      </c>
      <c r="D252" s="20" t="s">
        <v>30</v>
      </c>
      <c r="E252" s="20">
        <v>110</v>
      </c>
      <c r="F252" s="20" t="s">
        <v>1083</v>
      </c>
      <c r="G252" s="20" t="s">
        <v>1084</v>
      </c>
      <c r="H252" s="20" t="s">
        <v>23</v>
      </c>
      <c r="I252" s="20" t="s">
        <v>20</v>
      </c>
      <c r="J252" s="46">
        <v>26442</v>
      </c>
      <c r="K252" s="20" t="s">
        <v>52</v>
      </c>
      <c r="L252" s="19">
        <v>108.1</v>
      </c>
      <c r="M252" s="32">
        <v>0.5761</v>
      </c>
      <c r="N252" s="20">
        <v>170</v>
      </c>
      <c r="O252" s="20">
        <v>180</v>
      </c>
      <c r="P252" s="70">
        <v>190</v>
      </c>
      <c r="Q252" s="20"/>
      <c r="R252" s="20">
        <f>O252</f>
        <v>180</v>
      </c>
      <c r="S252" s="32">
        <f t="shared" si="4"/>
        <v>103.698</v>
      </c>
      <c r="T252" s="20"/>
      <c r="U252" s="20"/>
      <c r="V252" s="20">
        <v>12</v>
      </c>
    </row>
    <row r="253" spans="1:22" ht="12.75">
      <c r="A253" s="20">
        <v>12</v>
      </c>
      <c r="B253" s="20">
        <v>1</v>
      </c>
      <c r="C253" s="20" t="s">
        <v>37</v>
      </c>
      <c r="D253" s="20" t="s">
        <v>30</v>
      </c>
      <c r="E253" s="20">
        <v>110</v>
      </c>
      <c r="F253" s="20" t="s">
        <v>1085</v>
      </c>
      <c r="G253" s="20" t="s">
        <v>220</v>
      </c>
      <c r="H253" s="20" t="s">
        <v>220</v>
      </c>
      <c r="I253" s="20" t="s">
        <v>20</v>
      </c>
      <c r="J253" s="46">
        <v>23859</v>
      </c>
      <c r="K253" s="20" t="s">
        <v>123</v>
      </c>
      <c r="L253" s="19">
        <v>103.8</v>
      </c>
      <c r="M253" s="32">
        <v>0.6993</v>
      </c>
      <c r="N253" s="20">
        <v>165</v>
      </c>
      <c r="O253" s="20">
        <v>175</v>
      </c>
      <c r="P253" s="20">
        <v>185</v>
      </c>
      <c r="Q253" s="20"/>
      <c r="R253" s="20">
        <f>P253</f>
        <v>185</v>
      </c>
      <c r="S253" s="32">
        <f t="shared" si="4"/>
        <v>129.3705</v>
      </c>
      <c r="T253" s="20"/>
      <c r="U253" s="20" t="s">
        <v>1086</v>
      </c>
      <c r="V253" s="20">
        <v>12</v>
      </c>
    </row>
    <row r="254" spans="1:22" ht="12.75">
      <c r="A254" s="20">
        <v>5</v>
      </c>
      <c r="B254" s="20">
        <v>2</v>
      </c>
      <c r="C254" s="20" t="s">
        <v>37</v>
      </c>
      <c r="D254" s="20" t="s">
        <v>30</v>
      </c>
      <c r="E254" s="20">
        <v>110</v>
      </c>
      <c r="F254" s="20" t="s">
        <v>1087</v>
      </c>
      <c r="G254" s="20" t="s">
        <v>76</v>
      </c>
      <c r="H254" s="20" t="s">
        <v>839</v>
      </c>
      <c r="I254" s="20" t="s">
        <v>20</v>
      </c>
      <c r="J254" s="97">
        <v>24892</v>
      </c>
      <c r="K254" s="45" t="s">
        <v>123</v>
      </c>
      <c r="L254" s="96">
        <v>108.7</v>
      </c>
      <c r="M254" s="32">
        <v>0.6312</v>
      </c>
      <c r="N254" s="20">
        <v>160</v>
      </c>
      <c r="O254" s="20">
        <v>165</v>
      </c>
      <c r="P254" s="20">
        <v>170</v>
      </c>
      <c r="Q254" s="20"/>
      <c r="R254" s="20">
        <f>P254</f>
        <v>170</v>
      </c>
      <c r="S254" s="32">
        <f t="shared" si="4"/>
        <v>107.304</v>
      </c>
      <c r="T254" s="20"/>
      <c r="U254" s="20"/>
      <c r="V254" s="20">
        <v>5</v>
      </c>
    </row>
    <row r="255" spans="1:22" ht="12.75">
      <c r="A255" s="20">
        <v>3</v>
      </c>
      <c r="B255" s="20">
        <v>3</v>
      </c>
      <c r="C255" s="20" t="s">
        <v>37</v>
      </c>
      <c r="D255" s="20" t="s">
        <v>30</v>
      </c>
      <c r="E255" s="20">
        <v>110</v>
      </c>
      <c r="F255" s="20" t="s">
        <v>1088</v>
      </c>
      <c r="G255" s="20" t="s">
        <v>203</v>
      </c>
      <c r="H255" s="20" t="s">
        <v>23</v>
      </c>
      <c r="I255" s="20" t="s">
        <v>20</v>
      </c>
      <c r="J255" s="46">
        <v>24591</v>
      </c>
      <c r="K255" s="20" t="s">
        <v>123</v>
      </c>
      <c r="L255" s="19">
        <v>110</v>
      </c>
      <c r="M255" s="32">
        <v>0.6459</v>
      </c>
      <c r="N255" s="70">
        <v>155</v>
      </c>
      <c r="O255" s="20">
        <v>155</v>
      </c>
      <c r="P255" s="70">
        <v>160</v>
      </c>
      <c r="Q255" s="20"/>
      <c r="R255" s="20">
        <f>O255</f>
        <v>155</v>
      </c>
      <c r="S255" s="32">
        <f t="shared" si="4"/>
        <v>100.1145</v>
      </c>
      <c r="T255" s="20"/>
      <c r="U255" s="20" t="s">
        <v>1089</v>
      </c>
      <c r="V255" s="20">
        <v>3</v>
      </c>
    </row>
    <row r="256" spans="1:22" ht="12.75">
      <c r="A256" s="20">
        <v>12</v>
      </c>
      <c r="B256" s="20">
        <v>1</v>
      </c>
      <c r="C256" s="20" t="s">
        <v>37</v>
      </c>
      <c r="D256" s="20" t="s">
        <v>30</v>
      </c>
      <c r="E256" s="20">
        <v>110</v>
      </c>
      <c r="F256" s="20" t="s">
        <v>1090</v>
      </c>
      <c r="G256" s="20" t="s">
        <v>134</v>
      </c>
      <c r="H256" s="20" t="s">
        <v>23</v>
      </c>
      <c r="I256" s="20" t="s">
        <v>20</v>
      </c>
      <c r="J256" s="46">
        <v>22856</v>
      </c>
      <c r="K256" s="20" t="s">
        <v>158</v>
      </c>
      <c r="L256" s="19">
        <v>102.2</v>
      </c>
      <c r="M256" s="32">
        <v>0.7852</v>
      </c>
      <c r="N256" s="20">
        <v>150</v>
      </c>
      <c r="O256" s="20">
        <v>155</v>
      </c>
      <c r="P256" s="70">
        <v>160</v>
      </c>
      <c r="Q256" s="20"/>
      <c r="R256" s="20">
        <f>O256</f>
        <v>155</v>
      </c>
      <c r="S256" s="32">
        <f t="shared" si="4"/>
        <v>121.706</v>
      </c>
      <c r="T256" s="20"/>
      <c r="U256" s="20"/>
      <c r="V256" s="20">
        <v>12</v>
      </c>
    </row>
    <row r="257" spans="1:22" ht="12.75">
      <c r="A257" s="20">
        <v>12</v>
      </c>
      <c r="B257" s="20">
        <v>1</v>
      </c>
      <c r="C257" s="20" t="s">
        <v>37</v>
      </c>
      <c r="D257" s="20" t="s">
        <v>30</v>
      </c>
      <c r="E257" s="20">
        <v>110</v>
      </c>
      <c r="F257" s="20" t="s">
        <v>1091</v>
      </c>
      <c r="G257" s="20" t="s">
        <v>76</v>
      </c>
      <c r="H257" s="20" t="s">
        <v>77</v>
      </c>
      <c r="I257" s="20" t="s">
        <v>20</v>
      </c>
      <c r="J257" s="46">
        <v>21120</v>
      </c>
      <c r="K257" s="20" t="s">
        <v>53</v>
      </c>
      <c r="L257" s="19">
        <v>109.8</v>
      </c>
      <c r="M257" s="32">
        <v>0.9124</v>
      </c>
      <c r="N257" s="20">
        <v>110</v>
      </c>
      <c r="O257" s="20">
        <v>117.5</v>
      </c>
      <c r="P257" s="20">
        <v>120</v>
      </c>
      <c r="Q257" s="20"/>
      <c r="R257" s="20">
        <f>P257</f>
        <v>120</v>
      </c>
      <c r="S257" s="32">
        <f t="shared" si="4"/>
        <v>109.488</v>
      </c>
      <c r="T257" s="20"/>
      <c r="U257" s="20"/>
      <c r="V257" s="20">
        <v>12</v>
      </c>
    </row>
    <row r="258" spans="1:22" ht="12.75">
      <c r="A258" s="20">
        <v>12</v>
      </c>
      <c r="B258" s="20">
        <v>1</v>
      </c>
      <c r="C258" s="20" t="s">
        <v>37</v>
      </c>
      <c r="D258" s="20" t="s">
        <v>30</v>
      </c>
      <c r="E258" s="20">
        <v>110</v>
      </c>
      <c r="F258" s="20" t="s">
        <v>1092</v>
      </c>
      <c r="G258" s="20" t="s">
        <v>211</v>
      </c>
      <c r="H258" s="20" t="s">
        <v>23</v>
      </c>
      <c r="I258" s="20" t="s">
        <v>20</v>
      </c>
      <c r="J258" s="46">
        <v>19516</v>
      </c>
      <c r="K258" s="20" t="s">
        <v>171</v>
      </c>
      <c r="L258" s="19">
        <v>110</v>
      </c>
      <c r="M258" s="32">
        <v>1.0301</v>
      </c>
      <c r="N258" s="20">
        <v>135</v>
      </c>
      <c r="O258" s="20">
        <v>140</v>
      </c>
      <c r="P258" s="70">
        <v>142.5</v>
      </c>
      <c r="Q258" s="20"/>
      <c r="R258" s="20">
        <f>O258</f>
        <v>140</v>
      </c>
      <c r="S258" s="32">
        <f t="shared" si="4"/>
        <v>144.214</v>
      </c>
      <c r="T258" s="20"/>
      <c r="U258" s="20"/>
      <c r="V258" s="20">
        <v>12</v>
      </c>
    </row>
    <row r="259" spans="1:22" ht="12.75">
      <c r="A259" s="20">
        <v>12</v>
      </c>
      <c r="B259" s="20">
        <v>1</v>
      </c>
      <c r="C259" s="20" t="s">
        <v>37</v>
      </c>
      <c r="D259" s="20" t="s">
        <v>30</v>
      </c>
      <c r="E259" s="20">
        <v>110</v>
      </c>
      <c r="F259" s="20" t="s">
        <v>761</v>
      </c>
      <c r="G259" s="20" t="s">
        <v>483</v>
      </c>
      <c r="H259" s="20" t="s">
        <v>23</v>
      </c>
      <c r="I259" s="20" t="s">
        <v>20</v>
      </c>
      <c r="J259" s="46">
        <v>33320</v>
      </c>
      <c r="K259" s="20" t="s">
        <v>19</v>
      </c>
      <c r="L259" s="19">
        <v>104.8</v>
      </c>
      <c r="M259" s="32">
        <v>0.5441</v>
      </c>
      <c r="N259" s="20">
        <v>195</v>
      </c>
      <c r="O259" s="20">
        <v>200</v>
      </c>
      <c r="P259" s="20">
        <v>202.5</v>
      </c>
      <c r="Q259" s="20"/>
      <c r="R259" s="20">
        <f>P259</f>
        <v>202.5</v>
      </c>
      <c r="S259" s="32">
        <f t="shared" si="4"/>
        <v>110.18025</v>
      </c>
      <c r="T259" s="20"/>
      <c r="U259" s="20"/>
      <c r="V259" s="20">
        <v>12</v>
      </c>
    </row>
    <row r="260" spans="1:22" ht="12.75">
      <c r="A260" s="20">
        <v>5</v>
      </c>
      <c r="B260" s="20">
        <v>2</v>
      </c>
      <c r="C260" s="20" t="s">
        <v>37</v>
      </c>
      <c r="D260" s="20" t="s">
        <v>30</v>
      </c>
      <c r="E260" s="20">
        <v>110</v>
      </c>
      <c r="F260" s="20" t="s">
        <v>1093</v>
      </c>
      <c r="G260" s="20" t="s">
        <v>196</v>
      </c>
      <c r="H260" s="20" t="s">
        <v>196</v>
      </c>
      <c r="I260" s="20" t="s">
        <v>20</v>
      </c>
      <c r="J260" s="46">
        <v>32253</v>
      </c>
      <c r="K260" s="20" t="s">
        <v>19</v>
      </c>
      <c r="L260" s="19">
        <v>108.3</v>
      </c>
      <c r="M260" s="32">
        <v>0.5386</v>
      </c>
      <c r="N260" s="20">
        <v>192.5</v>
      </c>
      <c r="O260" s="20">
        <v>197.5</v>
      </c>
      <c r="P260" s="20">
        <v>202.5</v>
      </c>
      <c r="Q260" s="20"/>
      <c r="R260" s="20">
        <f>P260</f>
        <v>202.5</v>
      </c>
      <c r="S260" s="32">
        <f t="shared" si="4"/>
        <v>109.06649999999999</v>
      </c>
      <c r="T260" s="20"/>
      <c r="U260" s="20" t="s">
        <v>1094</v>
      </c>
      <c r="V260" s="20">
        <v>5</v>
      </c>
    </row>
    <row r="261" spans="1:22" ht="12.75">
      <c r="A261" s="20">
        <v>3</v>
      </c>
      <c r="B261" s="20">
        <v>3</v>
      </c>
      <c r="C261" s="20" t="s">
        <v>37</v>
      </c>
      <c r="D261" s="20" t="s">
        <v>30</v>
      </c>
      <c r="E261" s="20">
        <v>110</v>
      </c>
      <c r="F261" s="20" t="s">
        <v>1095</v>
      </c>
      <c r="G261" s="20" t="s">
        <v>75</v>
      </c>
      <c r="H261" s="20" t="s">
        <v>34</v>
      </c>
      <c r="I261" s="20" t="s">
        <v>20</v>
      </c>
      <c r="J261" s="46">
        <v>30940</v>
      </c>
      <c r="K261" s="20" t="s">
        <v>19</v>
      </c>
      <c r="L261" s="19">
        <v>103.35</v>
      </c>
      <c r="M261" s="32">
        <v>0.5469</v>
      </c>
      <c r="N261" s="20">
        <v>200</v>
      </c>
      <c r="O261" s="70">
        <v>202.5</v>
      </c>
      <c r="P261" s="70">
        <v>202.5</v>
      </c>
      <c r="Q261" s="20"/>
      <c r="R261" s="20">
        <f>N261</f>
        <v>200</v>
      </c>
      <c r="S261" s="32">
        <f t="shared" si="4"/>
        <v>109.38000000000001</v>
      </c>
      <c r="T261" s="20"/>
      <c r="U261" s="20"/>
      <c r="V261" s="20">
        <v>3</v>
      </c>
    </row>
    <row r="262" spans="1:22" ht="12.75">
      <c r="A262" s="20">
        <v>2</v>
      </c>
      <c r="B262" s="20">
        <v>4</v>
      </c>
      <c r="C262" s="20" t="s">
        <v>37</v>
      </c>
      <c r="D262" s="20" t="s">
        <v>30</v>
      </c>
      <c r="E262" s="20">
        <v>110</v>
      </c>
      <c r="F262" s="20" t="s">
        <v>1096</v>
      </c>
      <c r="G262" s="20" t="s">
        <v>1097</v>
      </c>
      <c r="H262" s="20" t="s">
        <v>1097</v>
      </c>
      <c r="I262" s="20" t="s">
        <v>20</v>
      </c>
      <c r="J262" s="46">
        <v>32483</v>
      </c>
      <c r="K262" s="20" t="s">
        <v>19</v>
      </c>
      <c r="L262" s="19">
        <v>102.6</v>
      </c>
      <c r="M262" s="32">
        <v>0.5483</v>
      </c>
      <c r="N262" s="70">
        <v>175</v>
      </c>
      <c r="O262" s="20">
        <v>180</v>
      </c>
      <c r="P262" s="70">
        <v>185</v>
      </c>
      <c r="Q262" s="20"/>
      <c r="R262" s="20">
        <f>O262</f>
        <v>180</v>
      </c>
      <c r="S262" s="32">
        <f t="shared" si="4"/>
        <v>98.694</v>
      </c>
      <c r="T262" s="20"/>
      <c r="U262" s="20"/>
      <c r="V262" s="20">
        <v>2</v>
      </c>
    </row>
    <row r="263" spans="1:22" ht="12.75">
      <c r="A263" s="20">
        <v>1</v>
      </c>
      <c r="B263" s="20">
        <v>5</v>
      </c>
      <c r="C263" s="20" t="s">
        <v>37</v>
      </c>
      <c r="D263" s="20" t="s">
        <v>30</v>
      </c>
      <c r="E263" s="20">
        <v>110</v>
      </c>
      <c r="F263" s="20" t="s">
        <v>1098</v>
      </c>
      <c r="G263" s="20" t="s">
        <v>203</v>
      </c>
      <c r="H263" s="20" t="s">
        <v>23</v>
      </c>
      <c r="I263" s="20" t="s">
        <v>20</v>
      </c>
      <c r="J263" s="46">
        <v>34044</v>
      </c>
      <c r="K263" s="20" t="s">
        <v>19</v>
      </c>
      <c r="L263" s="19">
        <v>102.1</v>
      </c>
      <c r="M263" s="32">
        <v>0.5493</v>
      </c>
      <c r="N263" s="20">
        <v>170</v>
      </c>
      <c r="O263" s="20">
        <v>175</v>
      </c>
      <c r="P263" s="70">
        <v>177.5</v>
      </c>
      <c r="Q263" s="20"/>
      <c r="R263" s="20">
        <f>O263</f>
        <v>175</v>
      </c>
      <c r="S263" s="32">
        <f t="shared" si="4"/>
        <v>96.1275</v>
      </c>
      <c r="T263" s="20"/>
      <c r="U263" s="20" t="s">
        <v>1099</v>
      </c>
      <c r="V263" s="20">
        <v>1</v>
      </c>
    </row>
    <row r="264" spans="1:22" ht="12.75">
      <c r="A264" s="20">
        <v>0</v>
      </c>
      <c r="B264" s="20">
        <v>6</v>
      </c>
      <c r="C264" s="20" t="s">
        <v>37</v>
      </c>
      <c r="D264" s="20" t="s">
        <v>30</v>
      </c>
      <c r="E264" s="20">
        <v>110</v>
      </c>
      <c r="F264" s="20" t="s">
        <v>1100</v>
      </c>
      <c r="G264" s="20" t="s">
        <v>862</v>
      </c>
      <c r="H264" s="20" t="s">
        <v>23</v>
      </c>
      <c r="I264" s="20" t="s">
        <v>20</v>
      </c>
      <c r="J264" s="46">
        <v>31980</v>
      </c>
      <c r="K264" s="20" t="s">
        <v>19</v>
      </c>
      <c r="L264" s="19">
        <v>105.3</v>
      </c>
      <c r="M264" s="32">
        <v>0.5432</v>
      </c>
      <c r="N264" s="20">
        <v>155</v>
      </c>
      <c r="O264" s="20">
        <v>167.5</v>
      </c>
      <c r="P264" s="20">
        <v>175</v>
      </c>
      <c r="Q264" s="20"/>
      <c r="R264" s="20">
        <f>P264</f>
        <v>175</v>
      </c>
      <c r="S264" s="32">
        <f t="shared" si="4"/>
        <v>95.06</v>
      </c>
      <c r="T264" s="20"/>
      <c r="U264" s="20"/>
      <c r="V264" s="20">
        <v>0</v>
      </c>
    </row>
    <row r="265" spans="1:22" ht="12.75">
      <c r="A265" s="20">
        <v>0</v>
      </c>
      <c r="B265" s="20">
        <v>7</v>
      </c>
      <c r="C265" s="20" t="s">
        <v>37</v>
      </c>
      <c r="D265" s="20" t="s">
        <v>30</v>
      </c>
      <c r="E265" s="20">
        <v>110</v>
      </c>
      <c r="F265" s="20" t="s">
        <v>1101</v>
      </c>
      <c r="G265" s="20" t="s">
        <v>223</v>
      </c>
      <c r="H265" s="20" t="s">
        <v>23</v>
      </c>
      <c r="I265" s="20" t="s">
        <v>20</v>
      </c>
      <c r="J265" s="46">
        <v>30491</v>
      </c>
      <c r="K265" s="20" t="s">
        <v>19</v>
      </c>
      <c r="L265" s="19">
        <v>104.3</v>
      </c>
      <c r="M265" s="32">
        <v>0.545</v>
      </c>
      <c r="N265" s="20">
        <v>165</v>
      </c>
      <c r="O265" s="20">
        <v>170</v>
      </c>
      <c r="P265" s="70">
        <v>172.5</v>
      </c>
      <c r="Q265" s="20"/>
      <c r="R265" s="20">
        <f>O265</f>
        <v>170</v>
      </c>
      <c r="S265" s="32">
        <f t="shared" si="4"/>
        <v>92.65</v>
      </c>
      <c r="T265" s="20"/>
      <c r="U265" s="20"/>
      <c r="V265" s="20">
        <v>0</v>
      </c>
    </row>
    <row r="266" spans="1:22" ht="12.75">
      <c r="A266" s="20">
        <v>0</v>
      </c>
      <c r="B266" s="20">
        <v>8</v>
      </c>
      <c r="C266" s="20" t="s">
        <v>37</v>
      </c>
      <c r="D266" s="20" t="s">
        <v>30</v>
      </c>
      <c r="E266" s="20">
        <v>110</v>
      </c>
      <c r="F266" s="20" t="s">
        <v>1102</v>
      </c>
      <c r="G266" s="20" t="s">
        <v>352</v>
      </c>
      <c r="H266" s="20" t="s">
        <v>352</v>
      </c>
      <c r="I266" s="20" t="s">
        <v>20</v>
      </c>
      <c r="J266" s="46">
        <v>30570</v>
      </c>
      <c r="K266" s="20" t="s">
        <v>19</v>
      </c>
      <c r="L266" s="19">
        <v>109.35</v>
      </c>
      <c r="M266" s="32">
        <v>0.5373</v>
      </c>
      <c r="N266" s="20">
        <v>160</v>
      </c>
      <c r="O266" s="20">
        <v>167.5</v>
      </c>
      <c r="P266" s="20">
        <v>170</v>
      </c>
      <c r="Q266" s="20"/>
      <c r="R266" s="20">
        <f>P266</f>
        <v>170</v>
      </c>
      <c r="S266" s="32">
        <f t="shared" si="4"/>
        <v>91.341</v>
      </c>
      <c r="T266" s="20"/>
      <c r="U266" s="20"/>
      <c r="V266" s="20">
        <v>0</v>
      </c>
    </row>
    <row r="267" spans="1:22" ht="12.75">
      <c r="A267" s="20">
        <v>0</v>
      </c>
      <c r="B267" s="20">
        <v>9</v>
      </c>
      <c r="C267" s="20" t="s">
        <v>37</v>
      </c>
      <c r="D267" s="20" t="s">
        <v>30</v>
      </c>
      <c r="E267" s="20">
        <v>110</v>
      </c>
      <c r="F267" s="20" t="s">
        <v>1103</v>
      </c>
      <c r="G267" s="20" t="s">
        <v>134</v>
      </c>
      <c r="H267" s="20" t="s">
        <v>69</v>
      </c>
      <c r="I267" s="20" t="s">
        <v>20</v>
      </c>
      <c r="J267" s="46">
        <v>31566</v>
      </c>
      <c r="K267" s="20" t="s">
        <v>19</v>
      </c>
      <c r="L267" s="19">
        <v>107.4</v>
      </c>
      <c r="M267" s="32">
        <v>0.5399</v>
      </c>
      <c r="N267" s="20">
        <v>140</v>
      </c>
      <c r="O267" s="20">
        <v>147.5</v>
      </c>
      <c r="P267" s="20">
        <v>155</v>
      </c>
      <c r="Q267" s="20"/>
      <c r="R267" s="20">
        <f>P267</f>
        <v>155</v>
      </c>
      <c r="S267" s="32">
        <f t="shared" si="4"/>
        <v>83.68450000000001</v>
      </c>
      <c r="T267" s="20"/>
      <c r="U267" s="20" t="s">
        <v>1104</v>
      </c>
      <c r="V267" s="20">
        <v>0</v>
      </c>
    </row>
    <row r="268" spans="1:22" ht="12.75">
      <c r="A268" s="20">
        <v>0</v>
      </c>
      <c r="B268" s="20" t="s">
        <v>172</v>
      </c>
      <c r="C268" s="20" t="s">
        <v>37</v>
      </c>
      <c r="D268" s="20" t="s">
        <v>30</v>
      </c>
      <c r="E268" s="20">
        <v>110</v>
      </c>
      <c r="F268" s="20" t="s">
        <v>1105</v>
      </c>
      <c r="G268" s="20" t="s">
        <v>134</v>
      </c>
      <c r="H268" s="20" t="s">
        <v>69</v>
      </c>
      <c r="I268" s="20" t="s">
        <v>20</v>
      </c>
      <c r="J268" s="46">
        <v>29508</v>
      </c>
      <c r="K268" s="20" t="s">
        <v>19</v>
      </c>
      <c r="L268" s="19">
        <v>105.9</v>
      </c>
      <c r="M268" s="32">
        <v>0.5422</v>
      </c>
      <c r="N268" s="70">
        <v>180</v>
      </c>
      <c r="O268" s="70">
        <v>195</v>
      </c>
      <c r="P268" s="70">
        <v>195</v>
      </c>
      <c r="Q268" s="20"/>
      <c r="R268" s="20">
        <v>0</v>
      </c>
      <c r="S268" s="32">
        <f t="shared" si="4"/>
        <v>0</v>
      </c>
      <c r="T268" s="20"/>
      <c r="U268" s="20"/>
      <c r="V268" s="20">
        <v>0</v>
      </c>
    </row>
    <row r="269" spans="1:22" ht="12.75">
      <c r="A269" s="20">
        <v>0</v>
      </c>
      <c r="B269" s="20" t="s">
        <v>172</v>
      </c>
      <c r="C269" s="20" t="s">
        <v>37</v>
      </c>
      <c r="D269" s="20" t="s">
        <v>30</v>
      </c>
      <c r="E269" s="20">
        <v>110</v>
      </c>
      <c r="F269" s="20" t="s">
        <v>1106</v>
      </c>
      <c r="G269" s="20" t="s">
        <v>64</v>
      </c>
      <c r="H269" s="20" t="s">
        <v>64</v>
      </c>
      <c r="I269" s="20" t="s">
        <v>64</v>
      </c>
      <c r="J269" s="46">
        <v>34450</v>
      </c>
      <c r="K269" s="20" t="s">
        <v>19</v>
      </c>
      <c r="L269" s="19">
        <v>108.6</v>
      </c>
      <c r="M269" s="32">
        <v>0.5382</v>
      </c>
      <c r="N269" s="70">
        <v>185</v>
      </c>
      <c r="O269" s="70">
        <v>0</v>
      </c>
      <c r="P269" s="70">
        <v>0</v>
      </c>
      <c r="Q269" s="20"/>
      <c r="R269" s="20">
        <v>0</v>
      </c>
      <c r="S269" s="32">
        <f t="shared" si="4"/>
        <v>0</v>
      </c>
      <c r="T269" s="20"/>
      <c r="U269" s="20"/>
      <c r="V269" s="20">
        <v>0</v>
      </c>
    </row>
    <row r="270" spans="1:22" ht="12.75">
      <c r="A270" s="20">
        <v>12</v>
      </c>
      <c r="B270" s="20">
        <v>1</v>
      </c>
      <c r="C270" s="20" t="s">
        <v>37</v>
      </c>
      <c r="D270" s="20" t="s">
        <v>30</v>
      </c>
      <c r="E270" s="20">
        <v>125</v>
      </c>
      <c r="F270" s="20" t="s">
        <v>1107</v>
      </c>
      <c r="G270" s="20" t="s">
        <v>1108</v>
      </c>
      <c r="H270" s="20" t="s">
        <v>23</v>
      </c>
      <c r="I270" s="20" t="s">
        <v>20</v>
      </c>
      <c r="J270" s="46">
        <v>27374</v>
      </c>
      <c r="K270" s="20" t="s">
        <v>151</v>
      </c>
      <c r="L270" s="19">
        <v>121.3</v>
      </c>
      <c r="M270" s="32">
        <v>0.5352</v>
      </c>
      <c r="N270" s="70">
        <v>200</v>
      </c>
      <c r="O270" s="70">
        <v>207.5</v>
      </c>
      <c r="P270" s="20">
        <v>207.5</v>
      </c>
      <c r="Q270" s="20"/>
      <c r="R270" s="20">
        <f>P270</f>
        <v>207.5</v>
      </c>
      <c r="S270" s="32">
        <f t="shared" si="4"/>
        <v>111.054</v>
      </c>
      <c r="T270" s="20"/>
      <c r="U270" s="20"/>
      <c r="V270" s="20">
        <v>12</v>
      </c>
    </row>
    <row r="271" spans="1:22" ht="12.75">
      <c r="A271" s="20">
        <v>5</v>
      </c>
      <c r="B271" s="20">
        <v>2</v>
      </c>
      <c r="C271" s="20" t="s">
        <v>37</v>
      </c>
      <c r="D271" s="20" t="s">
        <v>30</v>
      </c>
      <c r="E271" s="20">
        <v>125</v>
      </c>
      <c r="F271" s="20" t="s">
        <v>1109</v>
      </c>
      <c r="G271" s="20" t="s">
        <v>869</v>
      </c>
      <c r="H271" s="20" t="s">
        <v>23</v>
      </c>
      <c r="I271" s="20" t="s">
        <v>20</v>
      </c>
      <c r="J271" s="46">
        <v>28443</v>
      </c>
      <c r="K271" s="20" t="s">
        <v>151</v>
      </c>
      <c r="L271" s="19">
        <v>117.6</v>
      </c>
      <c r="M271" s="32">
        <v>0.5291</v>
      </c>
      <c r="N271" s="20">
        <v>192.5</v>
      </c>
      <c r="O271" s="20">
        <v>202.5</v>
      </c>
      <c r="P271" s="70">
        <v>207.5</v>
      </c>
      <c r="Q271" s="20"/>
      <c r="R271" s="20">
        <f>O271</f>
        <v>202.5</v>
      </c>
      <c r="S271" s="32">
        <f t="shared" si="4"/>
        <v>107.14275</v>
      </c>
      <c r="T271" s="20"/>
      <c r="U271" s="20" t="s">
        <v>1110</v>
      </c>
      <c r="V271" s="20">
        <v>5</v>
      </c>
    </row>
    <row r="272" spans="1:22" ht="12.75">
      <c r="A272" s="20">
        <v>12</v>
      </c>
      <c r="B272" s="20">
        <v>1</v>
      </c>
      <c r="C272" s="20" t="s">
        <v>37</v>
      </c>
      <c r="D272" s="20" t="s">
        <v>30</v>
      </c>
      <c r="E272" s="20">
        <v>125</v>
      </c>
      <c r="F272" s="20" t="s">
        <v>1111</v>
      </c>
      <c r="G272" s="20" t="s">
        <v>68</v>
      </c>
      <c r="H272" s="20" t="s">
        <v>69</v>
      </c>
      <c r="I272" s="20" t="s">
        <v>20</v>
      </c>
      <c r="J272" s="46">
        <v>25302</v>
      </c>
      <c r="K272" s="20" t="s">
        <v>52</v>
      </c>
      <c r="L272" s="19">
        <v>118</v>
      </c>
      <c r="M272" s="32">
        <v>0.6049</v>
      </c>
      <c r="N272" s="20">
        <v>180</v>
      </c>
      <c r="O272" s="20">
        <v>190</v>
      </c>
      <c r="P272" s="70">
        <v>200</v>
      </c>
      <c r="Q272" s="20"/>
      <c r="R272" s="20">
        <f>O272</f>
        <v>190</v>
      </c>
      <c r="S272" s="32">
        <f t="shared" si="4"/>
        <v>114.931</v>
      </c>
      <c r="T272" s="20"/>
      <c r="U272" s="20" t="s">
        <v>1112</v>
      </c>
      <c r="V272" s="20">
        <v>12</v>
      </c>
    </row>
    <row r="273" spans="1:22" ht="12.75">
      <c r="A273" s="20">
        <v>12</v>
      </c>
      <c r="B273" s="20">
        <v>1</v>
      </c>
      <c r="C273" s="20" t="s">
        <v>37</v>
      </c>
      <c r="D273" s="20" t="s">
        <v>30</v>
      </c>
      <c r="E273" s="20">
        <v>125</v>
      </c>
      <c r="F273" s="20" t="s">
        <v>1113</v>
      </c>
      <c r="G273" s="20" t="s">
        <v>364</v>
      </c>
      <c r="H273" s="20" t="s">
        <v>364</v>
      </c>
      <c r="I273" s="20" t="s">
        <v>20</v>
      </c>
      <c r="J273" s="46">
        <v>23320</v>
      </c>
      <c r="K273" s="20" t="s">
        <v>123</v>
      </c>
      <c r="L273" s="19">
        <v>125</v>
      </c>
      <c r="M273" s="32">
        <v>0.6929</v>
      </c>
      <c r="N273" s="20">
        <v>185</v>
      </c>
      <c r="O273" s="70">
        <v>190</v>
      </c>
      <c r="P273" s="70">
        <v>190</v>
      </c>
      <c r="Q273" s="20"/>
      <c r="R273" s="20">
        <f>N273</f>
        <v>185</v>
      </c>
      <c r="S273" s="32">
        <f t="shared" si="4"/>
        <v>128.1865</v>
      </c>
      <c r="T273" s="20"/>
      <c r="U273" s="20" t="s">
        <v>1114</v>
      </c>
      <c r="V273" s="20">
        <v>12</v>
      </c>
    </row>
    <row r="274" spans="1:22" ht="12.75">
      <c r="A274" s="20">
        <v>5</v>
      </c>
      <c r="B274" s="20">
        <v>2</v>
      </c>
      <c r="C274" s="20" t="s">
        <v>37</v>
      </c>
      <c r="D274" s="20" t="s">
        <v>30</v>
      </c>
      <c r="E274" s="20">
        <v>125</v>
      </c>
      <c r="F274" s="20" t="s">
        <v>1115</v>
      </c>
      <c r="G274" s="20" t="s">
        <v>46</v>
      </c>
      <c r="H274" s="20" t="s">
        <v>46</v>
      </c>
      <c r="I274" s="20" t="s">
        <v>20</v>
      </c>
      <c r="J274" s="46">
        <v>23470</v>
      </c>
      <c r="K274" s="20" t="s">
        <v>123</v>
      </c>
      <c r="L274" s="19">
        <v>124</v>
      </c>
      <c r="M274" s="32"/>
      <c r="N274" s="20">
        <v>160</v>
      </c>
      <c r="O274" s="20">
        <v>165</v>
      </c>
      <c r="P274" s="20">
        <v>170</v>
      </c>
      <c r="Q274" s="20"/>
      <c r="R274" s="20">
        <f>P274</f>
        <v>170</v>
      </c>
      <c r="S274" s="32">
        <f t="shared" si="4"/>
        <v>0</v>
      </c>
      <c r="T274" s="20"/>
      <c r="U274" s="20"/>
      <c r="V274" s="20">
        <v>5</v>
      </c>
    </row>
    <row r="275" spans="1:22" ht="12.75">
      <c r="A275" s="20">
        <v>12</v>
      </c>
      <c r="B275" s="20">
        <v>1</v>
      </c>
      <c r="C275" s="20" t="s">
        <v>37</v>
      </c>
      <c r="D275" s="20" t="s">
        <v>30</v>
      </c>
      <c r="E275" s="20">
        <v>125</v>
      </c>
      <c r="F275" s="20" t="s">
        <v>1116</v>
      </c>
      <c r="G275" s="20" t="s">
        <v>76</v>
      </c>
      <c r="H275" s="20" t="s">
        <v>839</v>
      </c>
      <c r="I275" s="20" t="s">
        <v>20</v>
      </c>
      <c r="J275" s="97">
        <v>32667</v>
      </c>
      <c r="K275" s="45" t="s">
        <v>19</v>
      </c>
      <c r="L275" s="96">
        <v>115.5</v>
      </c>
      <c r="M275" s="32">
        <v>0.5309</v>
      </c>
      <c r="N275" s="20">
        <v>205</v>
      </c>
      <c r="O275" s="70">
        <v>215</v>
      </c>
      <c r="P275" s="20">
        <v>215</v>
      </c>
      <c r="Q275" s="20"/>
      <c r="R275" s="20">
        <f>P275</f>
        <v>215</v>
      </c>
      <c r="S275" s="32">
        <f t="shared" si="4"/>
        <v>114.1435</v>
      </c>
      <c r="T275" s="20"/>
      <c r="U275" s="20"/>
      <c r="V275" s="20">
        <v>12</v>
      </c>
    </row>
    <row r="276" spans="1:22" ht="12.75">
      <c r="A276" s="20">
        <v>5</v>
      </c>
      <c r="B276" s="20">
        <v>2</v>
      </c>
      <c r="C276" s="20" t="s">
        <v>37</v>
      </c>
      <c r="D276" s="20" t="s">
        <v>30</v>
      </c>
      <c r="E276" s="20">
        <v>125</v>
      </c>
      <c r="F276" s="20" t="s">
        <v>1117</v>
      </c>
      <c r="G276" s="20" t="s">
        <v>336</v>
      </c>
      <c r="H276" s="20" t="s">
        <v>23</v>
      </c>
      <c r="I276" s="20" t="s">
        <v>20</v>
      </c>
      <c r="J276" s="46">
        <v>34466</v>
      </c>
      <c r="K276" s="20" t="s">
        <v>19</v>
      </c>
      <c r="L276" s="19">
        <v>115.3</v>
      </c>
      <c r="M276" s="32">
        <v>0.5311</v>
      </c>
      <c r="N276" s="70">
        <v>192.5</v>
      </c>
      <c r="O276" s="20">
        <v>200</v>
      </c>
      <c r="P276" s="20">
        <v>207.5</v>
      </c>
      <c r="Q276" s="20"/>
      <c r="R276" s="20">
        <f>P276</f>
        <v>207.5</v>
      </c>
      <c r="S276" s="32">
        <f t="shared" si="4"/>
        <v>110.20325</v>
      </c>
      <c r="T276" s="20"/>
      <c r="U276" s="20"/>
      <c r="V276" s="20">
        <v>5</v>
      </c>
    </row>
    <row r="277" spans="1:22" ht="12.75">
      <c r="A277" s="20">
        <v>3</v>
      </c>
      <c r="B277" s="20">
        <v>3</v>
      </c>
      <c r="C277" s="20" t="s">
        <v>37</v>
      </c>
      <c r="D277" s="20" t="s">
        <v>30</v>
      </c>
      <c r="E277" s="20">
        <v>125</v>
      </c>
      <c r="F277" s="20" t="s">
        <v>1107</v>
      </c>
      <c r="G277" s="20" t="s">
        <v>1118</v>
      </c>
      <c r="H277" s="20" t="s">
        <v>23</v>
      </c>
      <c r="I277" s="20" t="s">
        <v>20</v>
      </c>
      <c r="J277" s="46">
        <v>27374</v>
      </c>
      <c r="K277" s="20" t="s">
        <v>19</v>
      </c>
      <c r="L277" s="19">
        <v>121.3</v>
      </c>
      <c r="M277" s="32">
        <v>0.5352</v>
      </c>
      <c r="N277" s="70">
        <v>200</v>
      </c>
      <c r="O277" s="70">
        <v>207.5</v>
      </c>
      <c r="P277" s="20">
        <v>207.5</v>
      </c>
      <c r="Q277" s="20"/>
      <c r="R277" s="20">
        <f>P277</f>
        <v>207.5</v>
      </c>
      <c r="S277" s="32">
        <f t="shared" si="4"/>
        <v>111.054</v>
      </c>
      <c r="T277" s="20"/>
      <c r="U277" s="20"/>
      <c r="V277" s="20">
        <v>3</v>
      </c>
    </row>
    <row r="278" spans="1:22" ht="12.75">
      <c r="A278" s="20">
        <v>2</v>
      </c>
      <c r="B278" s="20">
        <v>4</v>
      </c>
      <c r="C278" s="20" t="s">
        <v>37</v>
      </c>
      <c r="D278" s="20" t="s">
        <v>30</v>
      </c>
      <c r="E278" s="20">
        <v>125</v>
      </c>
      <c r="F278" s="20" t="s">
        <v>1119</v>
      </c>
      <c r="G278" s="20" t="s">
        <v>68</v>
      </c>
      <c r="H278" s="20" t="s">
        <v>69</v>
      </c>
      <c r="I278" s="20" t="s">
        <v>20</v>
      </c>
      <c r="J278" s="46">
        <v>30893</v>
      </c>
      <c r="K278" s="20" t="s">
        <v>19</v>
      </c>
      <c r="L278" s="19">
        <v>112.1</v>
      </c>
      <c r="M278" s="32">
        <v>0.5341</v>
      </c>
      <c r="N278" s="20">
        <v>190</v>
      </c>
      <c r="O278" s="20">
        <v>200</v>
      </c>
      <c r="P278" s="70">
        <v>210</v>
      </c>
      <c r="Q278" s="20"/>
      <c r="R278" s="20">
        <f>O278</f>
        <v>200</v>
      </c>
      <c r="S278" s="32">
        <f t="shared" si="4"/>
        <v>106.82000000000001</v>
      </c>
      <c r="T278" s="20"/>
      <c r="U278" s="20" t="s">
        <v>423</v>
      </c>
      <c r="V278" s="20">
        <v>2</v>
      </c>
    </row>
    <row r="279" spans="1:22" ht="12.75">
      <c r="A279" s="20">
        <v>1</v>
      </c>
      <c r="B279" s="20">
        <v>5</v>
      </c>
      <c r="C279" s="20" t="s">
        <v>37</v>
      </c>
      <c r="D279" s="20" t="s">
        <v>30</v>
      </c>
      <c r="E279" s="20">
        <v>125</v>
      </c>
      <c r="F279" s="20" t="s">
        <v>1120</v>
      </c>
      <c r="G279" s="20" t="s">
        <v>288</v>
      </c>
      <c r="H279" s="20" t="s">
        <v>288</v>
      </c>
      <c r="I279" s="20" t="s">
        <v>20</v>
      </c>
      <c r="J279" s="46">
        <v>30492</v>
      </c>
      <c r="K279" s="20" t="s">
        <v>19</v>
      </c>
      <c r="L279" s="19">
        <v>123.8</v>
      </c>
      <c r="M279" s="32">
        <v>0.5227</v>
      </c>
      <c r="N279" s="20">
        <v>197.5</v>
      </c>
      <c r="O279" s="70">
        <v>202.5</v>
      </c>
      <c r="P279" s="70">
        <v>202.5</v>
      </c>
      <c r="Q279" s="20"/>
      <c r="R279" s="20">
        <f>N279</f>
        <v>197.5</v>
      </c>
      <c r="S279" s="32">
        <f t="shared" si="4"/>
        <v>103.23325000000001</v>
      </c>
      <c r="T279" s="20"/>
      <c r="U279" s="20"/>
      <c r="V279" s="20">
        <v>1</v>
      </c>
    </row>
    <row r="280" spans="1:22" ht="12.75">
      <c r="A280" s="20">
        <v>0</v>
      </c>
      <c r="B280" s="20">
        <v>6</v>
      </c>
      <c r="C280" s="20" t="s">
        <v>37</v>
      </c>
      <c r="D280" s="20" t="s">
        <v>30</v>
      </c>
      <c r="E280" s="20">
        <v>125</v>
      </c>
      <c r="F280" s="20" t="s">
        <v>1121</v>
      </c>
      <c r="G280" s="20" t="s">
        <v>1122</v>
      </c>
      <c r="H280" s="20" t="s">
        <v>34</v>
      </c>
      <c r="I280" s="20" t="s">
        <v>20</v>
      </c>
      <c r="J280" s="46">
        <v>30403</v>
      </c>
      <c r="K280" s="20" t="s">
        <v>19</v>
      </c>
      <c r="L280" s="19">
        <v>118.3</v>
      </c>
      <c r="M280" s="32"/>
      <c r="N280" s="20">
        <v>180</v>
      </c>
      <c r="O280" s="20">
        <v>190</v>
      </c>
      <c r="P280" s="70">
        <v>202.5</v>
      </c>
      <c r="Q280" s="20"/>
      <c r="R280" s="20">
        <f>O280</f>
        <v>190</v>
      </c>
      <c r="S280" s="32">
        <f t="shared" si="4"/>
        <v>0</v>
      </c>
      <c r="T280" s="20"/>
      <c r="U280" s="20" t="s">
        <v>1123</v>
      </c>
      <c r="V280" s="20">
        <v>0</v>
      </c>
    </row>
    <row r="281" spans="1:22" ht="12.75">
      <c r="A281" s="20">
        <v>0</v>
      </c>
      <c r="B281" s="20">
        <v>7</v>
      </c>
      <c r="C281" s="20" t="s">
        <v>37</v>
      </c>
      <c r="D281" s="20" t="s">
        <v>30</v>
      </c>
      <c r="E281" s="20">
        <v>125</v>
      </c>
      <c r="F281" s="20" t="s">
        <v>1124</v>
      </c>
      <c r="G281" s="20" t="s">
        <v>526</v>
      </c>
      <c r="H281" s="20" t="s">
        <v>35</v>
      </c>
      <c r="I281" s="20" t="s">
        <v>20</v>
      </c>
      <c r="J281" s="46">
        <v>34403</v>
      </c>
      <c r="K281" s="20" t="s">
        <v>19</v>
      </c>
      <c r="L281" s="19">
        <v>123.6</v>
      </c>
      <c r="M281" s="32">
        <v>0.523</v>
      </c>
      <c r="N281" s="20">
        <v>180</v>
      </c>
      <c r="O281" s="70">
        <v>190</v>
      </c>
      <c r="P281" s="70">
        <v>190</v>
      </c>
      <c r="Q281" s="20"/>
      <c r="R281" s="20">
        <f>N281</f>
        <v>180</v>
      </c>
      <c r="S281" s="32">
        <f t="shared" si="4"/>
        <v>94.14</v>
      </c>
      <c r="T281" s="20"/>
      <c r="U281" s="20" t="s">
        <v>1125</v>
      </c>
      <c r="V281" s="20">
        <v>0</v>
      </c>
    </row>
    <row r="282" spans="1:22" ht="12.75">
      <c r="A282" s="20">
        <v>0</v>
      </c>
      <c r="B282" s="20" t="s">
        <v>172</v>
      </c>
      <c r="C282" s="20" t="s">
        <v>37</v>
      </c>
      <c r="D282" s="20" t="s">
        <v>30</v>
      </c>
      <c r="E282" s="20">
        <v>125</v>
      </c>
      <c r="F282" s="20" t="s">
        <v>536</v>
      </c>
      <c r="G282" s="20" t="s">
        <v>134</v>
      </c>
      <c r="H282" s="20" t="s">
        <v>23</v>
      </c>
      <c r="I282" s="20" t="s">
        <v>20</v>
      </c>
      <c r="J282" s="97">
        <v>30102</v>
      </c>
      <c r="K282" s="45" t="s">
        <v>19</v>
      </c>
      <c r="L282" s="96">
        <v>119.2</v>
      </c>
      <c r="M282" s="32">
        <v>0.5277</v>
      </c>
      <c r="N282" s="70">
        <v>150</v>
      </c>
      <c r="O282" s="70">
        <v>0</v>
      </c>
      <c r="P282" s="70">
        <v>0</v>
      </c>
      <c r="Q282" s="20"/>
      <c r="R282" s="20">
        <v>0</v>
      </c>
      <c r="S282" s="32">
        <f t="shared" si="4"/>
        <v>0</v>
      </c>
      <c r="T282" s="20"/>
      <c r="U282" s="20"/>
      <c r="V282" s="20">
        <v>0</v>
      </c>
    </row>
    <row r="283" spans="1:22" ht="12.75">
      <c r="A283" s="20">
        <v>0</v>
      </c>
      <c r="B283" s="20" t="s">
        <v>172</v>
      </c>
      <c r="C283" s="20" t="s">
        <v>37</v>
      </c>
      <c r="D283" s="20" t="s">
        <v>30</v>
      </c>
      <c r="E283" s="20">
        <v>125</v>
      </c>
      <c r="F283" s="20" t="s">
        <v>1126</v>
      </c>
      <c r="G283" s="20" t="s">
        <v>526</v>
      </c>
      <c r="H283" s="20" t="s">
        <v>35</v>
      </c>
      <c r="I283" s="20" t="s">
        <v>20</v>
      </c>
      <c r="J283" s="46">
        <v>31310</v>
      </c>
      <c r="K283" s="20" t="s">
        <v>19</v>
      </c>
      <c r="L283" s="19">
        <v>124.7</v>
      </c>
      <c r="M283" s="32">
        <v>0.5214</v>
      </c>
      <c r="N283" s="70">
        <v>195</v>
      </c>
      <c r="O283" s="70">
        <v>195</v>
      </c>
      <c r="P283" s="70">
        <v>202.5</v>
      </c>
      <c r="Q283" s="20"/>
      <c r="R283" s="20">
        <v>0</v>
      </c>
      <c r="S283" s="32">
        <f t="shared" si="4"/>
        <v>0</v>
      </c>
      <c r="T283" s="20"/>
      <c r="U283" s="20" t="s">
        <v>606</v>
      </c>
      <c r="V283" s="20">
        <v>0</v>
      </c>
    </row>
    <row r="284" spans="1:22" ht="12.75">
      <c r="A284" s="20">
        <v>12</v>
      </c>
      <c r="B284" s="20">
        <v>1</v>
      </c>
      <c r="C284" s="20" t="s">
        <v>37</v>
      </c>
      <c r="D284" s="20" t="s">
        <v>30</v>
      </c>
      <c r="E284" s="20">
        <v>140</v>
      </c>
      <c r="F284" s="20" t="s">
        <v>1127</v>
      </c>
      <c r="G284" s="20" t="s">
        <v>203</v>
      </c>
      <c r="H284" s="20" t="s">
        <v>23</v>
      </c>
      <c r="I284" s="20" t="s">
        <v>20</v>
      </c>
      <c r="J284" s="46">
        <v>24189</v>
      </c>
      <c r="K284" s="20" t="s">
        <v>123</v>
      </c>
      <c r="L284" s="19">
        <v>140</v>
      </c>
      <c r="M284" s="32">
        <v>0.6238</v>
      </c>
      <c r="N284" s="20">
        <v>170</v>
      </c>
      <c r="O284" s="20">
        <v>175</v>
      </c>
      <c r="P284" s="20">
        <v>177.5</v>
      </c>
      <c r="Q284" s="20"/>
      <c r="R284" s="20">
        <f aca="true" t="shared" si="5" ref="R284:R289">P284</f>
        <v>177.5</v>
      </c>
      <c r="S284" s="32">
        <f t="shared" si="4"/>
        <v>110.7245</v>
      </c>
      <c r="T284" s="20"/>
      <c r="U284" s="20"/>
      <c r="V284" s="20">
        <v>12</v>
      </c>
    </row>
    <row r="285" spans="1:22" ht="12.75">
      <c r="A285" s="20">
        <v>5</v>
      </c>
      <c r="B285" s="20">
        <v>2</v>
      </c>
      <c r="C285" s="20" t="s">
        <v>37</v>
      </c>
      <c r="D285" s="20" t="s">
        <v>30</v>
      </c>
      <c r="E285" s="20">
        <v>140</v>
      </c>
      <c r="F285" s="20" t="s">
        <v>1128</v>
      </c>
      <c r="G285" s="20" t="s">
        <v>1129</v>
      </c>
      <c r="H285" s="20" t="s">
        <v>35</v>
      </c>
      <c r="I285" s="20" t="s">
        <v>20</v>
      </c>
      <c r="J285" s="46">
        <v>24319</v>
      </c>
      <c r="K285" s="20" t="s">
        <v>123</v>
      </c>
      <c r="L285" s="19">
        <v>134.5</v>
      </c>
      <c r="M285" s="32">
        <v>0.6314</v>
      </c>
      <c r="N285" s="20">
        <v>162.5</v>
      </c>
      <c r="O285" s="20">
        <v>167.5</v>
      </c>
      <c r="P285" s="20">
        <v>170</v>
      </c>
      <c r="Q285" s="20"/>
      <c r="R285" s="20">
        <f t="shared" si="5"/>
        <v>170</v>
      </c>
      <c r="S285" s="32">
        <f t="shared" si="4"/>
        <v>107.338</v>
      </c>
      <c r="T285" s="20"/>
      <c r="U285" s="20"/>
      <c r="V285" s="20">
        <v>5</v>
      </c>
    </row>
    <row r="286" spans="1:22" ht="12.75">
      <c r="A286" s="20">
        <v>12</v>
      </c>
      <c r="B286" s="20">
        <v>1</v>
      </c>
      <c r="C286" s="20" t="s">
        <v>37</v>
      </c>
      <c r="D286" s="20" t="s">
        <v>30</v>
      </c>
      <c r="E286" s="20">
        <v>140</v>
      </c>
      <c r="F286" s="20" t="s">
        <v>1130</v>
      </c>
      <c r="G286" s="20" t="s">
        <v>203</v>
      </c>
      <c r="H286" s="20" t="s">
        <v>23</v>
      </c>
      <c r="I286" s="20" t="s">
        <v>20</v>
      </c>
      <c r="J286" s="46">
        <v>22010</v>
      </c>
      <c r="K286" s="20" t="s">
        <v>158</v>
      </c>
      <c r="L286" s="19">
        <v>135.4</v>
      </c>
      <c r="M286" s="32">
        <v>0.7806</v>
      </c>
      <c r="N286" s="20">
        <v>130</v>
      </c>
      <c r="O286" s="20">
        <v>135</v>
      </c>
      <c r="P286" s="20">
        <v>140</v>
      </c>
      <c r="Q286" s="20"/>
      <c r="R286" s="20">
        <f t="shared" si="5"/>
        <v>140</v>
      </c>
      <c r="S286" s="32">
        <f t="shared" si="4"/>
        <v>109.28399999999999</v>
      </c>
      <c r="T286" s="20"/>
      <c r="U286" s="20"/>
      <c r="V286" s="20">
        <v>12</v>
      </c>
    </row>
    <row r="287" spans="1:22" ht="12.75">
      <c r="A287" s="20">
        <v>5</v>
      </c>
      <c r="B287" s="20">
        <v>2</v>
      </c>
      <c r="C287" s="20" t="s">
        <v>37</v>
      </c>
      <c r="D287" s="20" t="s">
        <v>30</v>
      </c>
      <c r="E287" s="20">
        <v>140</v>
      </c>
      <c r="F287" s="20" t="s">
        <v>1131</v>
      </c>
      <c r="G287" s="20" t="s">
        <v>260</v>
      </c>
      <c r="H287" s="20" t="s">
        <v>260</v>
      </c>
      <c r="I287" s="20" t="s">
        <v>20</v>
      </c>
      <c r="J287" s="46">
        <v>23209</v>
      </c>
      <c r="K287" s="20" t="s">
        <v>158</v>
      </c>
      <c r="L287" s="19">
        <v>139.4</v>
      </c>
      <c r="M287" s="32">
        <v>0.6957</v>
      </c>
      <c r="N287" s="20">
        <v>110</v>
      </c>
      <c r="O287" s="20">
        <v>120</v>
      </c>
      <c r="P287" s="20">
        <v>130</v>
      </c>
      <c r="Q287" s="20"/>
      <c r="R287" s="20">
        <f t="shared" si="5"/>
        <v>130</v>
      </c>
      <c r="S287" s="32">
        <f t="shared" si="4"/>
        <v>90.441</v>
      </c>
      <c r="T287" s="20"/>
      <c r="U287" s="20" t="s">
        <v>1132</v>
      </c>
      <c r="V287" s="20">
        <v>5</v>
      </c>
    </row>
    <row r="288" spans="1:22" ht="12.75">
      <c r="A288" s="20">
        <v>12</v>
      </c>
      <c r="B288" s="20">
        <v>1</v>
      </c>
      <c r="C288" s="20" t="s">
        <v>37</v>
      </c>
      <c r="D288" s="20" t="s">
        <v>30</v>
      </c>
      <c r="E288" s="20">
        <v>140</v>
      </c>
      <c r="F288" s="20" t="s">
        <v>1133</v>
      </c>
      <c r="G288" s="20" t="s">
        <v>1134</v>
      </c>
      <c r="H288" s="20" t="s">
        <v>23</v>
      </c>
      <c r="I288" s="20" t="s">
        <v>20</v>
      </c>
      <c r="J288" s="46">
        <v>29221</v>
      </c>
      <c r="K288" s="20" t="s">
        <v>19</v>
      </c>
      <c r="L288" s="19">
        <v>139.7</v>
      </c>
      <c r="M288" s="32">
        <v>0.5038</v>
      </c>
      <c r="N288" s="20">
        <v>215</v>
      </c>
      <c r="O288" s="20">
        <v>225</v>
      </c>
      <c r="P288" s="20">
        <v>235</v>
      </c>
      <c r="Q288" s="20"/>
      <c r="R288" s="20">
        <f t="shared" si="5"/>
        <v>235</v>
      </c>
      <c r="S288" s="32">
        <f t="shared" si="4"/>
        <v>118.393</v>
      </c>
      <c r="T288" s="20"/>
      <c r="U288" s="20"/>
      <c r="V288" s="20">
        <v>12</v>
      </c>
    </row>
    <row r="289" spans="1:22" ht="12.75">
      <c r="A289" s="20">
        <v>5</v>
      </c>
      <c r="B289" s="20">
        <v>2</v>
      </c>
      <c r="C289" s="20" t="s">
        <v>37</v>
      </c>
      <c r="D289" s="20" t="s">
        <v>30</v>
      </c>
      <c r="E289" s="20">
        <v>140</v>
      </c>
      <c r="F289" s="20" t="s">
        <v>1135</v>
      </c>
      <c r="G289" s="20" t="s">
        <v>352</v>
      </c>
      <c r="H289" s="20" t="s">
        <v>352</v>
      </c>
      <c r="I289" s="20" t="s">
        <v>20</v>
      </c>
      <c r="J289" s="46">
        <v>30747</v>
      </c>
      <c r="K289" s="20" t="s">
        <v>19</v>
      </c>
      <c r="L289" s="19">
        <v>136.5</v>
      </c>
      <c r="M289" s="32">
        <v>0.5073</v>
      </c>
      <c r="N289" s="20">
        <v>210</v>
      </c>
      <c r="O289" s="20">
        <v>220</v>
      </c>
      <c r="P289" s="20">
        <v>232.5</v>
      </c>
      <c r="Q289" s="20"/>
      <c r="R289" s="20">
        <f t="shared" si="5"/>
        <v>232.5</v>
      </c>
      <c r="S289" s="32">
        <f t="shared" si="4"/>
        <v>117.94725</v>
      </c>
      <c r="T289" s="20"/>
      <c r="U289" s="20"/>
      <c r="V289" s="20">
        <v>5</v>
      </c>
    </row>
    <row r="290" spans="1:22" ht="12.75">
      <c r="A290" s="20">
        <v>3</v>
      </c>
      <c r="B290" s="20">
        <v>3</v>
      </c>
      <c r="C290" s="20" t="s">
        <v>37</v>
      </c>
      <c r="D290" s="20" t="s">
        <v>30</v>
      </c>
      <c r="E290" s="20">
        <v>140</v>
      </c>
      <c r="F290" s="20" t="s">
        <v>1136</v>
      </c>
      <c r="G290" s="20" t="s">
        <v>352</v>
      </c>
      <c r="H290" s="20" t="s">
        <v>352</v>
      </c>
      <c r="I290" s="20" t="s">
        <v>20</v>
      </c>
      <c r="J290" s="46">
        <v>30284</v>
      </c>
      <c r="K290" s="20" t="s">
        <v>19</v>
      </c>
      <c r="L290" s="19">
        <v>139.7</v>
      </c>
      <c r="M290" s="32">
        <v>0.5038</v>
      </c>
      <c r="N290" s="20">
        <v>170</v>
      </c>
      <c r="O290" s="70">
        <v>180</v>
      </c>
      <c r="P290" s="70">
        <v>180</v>
      </c>
      <c r="Q290" s="20"/>
      <c r="R290" s="20">
        <f>N290</f>
        <v>170</v>
      </c>
      <c r="S290" s="32">
        <f t="shared" si="4"/>
        <v>85.646</v>
      </c>
      <c r="T290" s="20"/>
      <c r="U290" s="20"/>
      <c r="V290" s="20">
        <v>3</v>
      </c>
    </row>
    <row r="291" spans="1:22" ht="12.75">
      <c r="A291" s="20">
        <v>12</v>
      </c>
      <c r="B291" s="20">
        <v>1</v>
      </c>
      <c r="C291" s="20" t="s">
        <v>37</v>
      </c>
      <c r="D291" s="20" t="s">
        <v>30</v>
      </c>
      <c r="E291" s="20" t="s">
        <v>54</v>
      </c>
      <c r="F291" s="20" t="s">
        <v>1137</v>
      </c>
      <c r="G291" s="20" t="s">
        <v>260</v>
      </c>
      <c r="H291" s="20" t="s">
        <v>260</v>
      </c>
      <c r="I291" s="20" t="s">
        <v>1138</v>
      </c>
      <c r="J291" s="46">
        <v>29736</v>
      </c>
      <c r="K291" s="20" t="s">
        <v>19</v>
      </c>
      <c r="L291" s="19">
        <v>144.3</v>
      </c>
      <c r="M291" s="32">
        <v>0.4988</v>
      </c>
      <c r="N291" s="20">
        <v>155</v>
      </c>
      <c r="O291" s="20">
        <v>162.5</v>
      </c>
      <c r="P291" s="20">
        <v>170</v>
      </c>
      <c r="Q291" s="20"/>
      <c r="R291" s="20">
        <f>P291</f>
        <v>170</v>
      </c>
      <c r="S291" s="32">
        <f t="shared" si="4"/>
        <v>84.796</v>
      </c>
      <c r="T291" s="20"/>
      <c r="U291" s="20" t="s">
        <v>1139</v>
      </c>
      <c r="V291" s="20">
        <v>12</v>
      </c>
    </row>
  </sheetData>
  <sheetProtection/>
  <mergeCells count="17">
    <mergeCell ref="L3:L4"/>
    <mergeCell ref="A3:A4"/>
    <mergeCell ref="B3:B4"/>
    <mergeCell ref="C3:C4"/>
    <mergeCell ref="D3:D4"/>
    <mergeCell ref="E3:E4"/>
    <mergeCell ref="F3:F4"/>
    <mergeCell ref="M3:M4"/>
    <mergeCell ref="N3:S3"/>
    <mergeCell ref="T3:T4"/>
    <mergeCell ref="U3:U4"/>
    <mergeCell ref="V3:V4"/>
    <mergeCell ref="G3:G4"/>
    <mergeCell ref="H3:H4"/>
    <mergeCell ref="I3:I4"/>
    <mergeCell ref="J3:J4"/>
    <mergeCell ref="K3:K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199"/>
  <sheetViews>
    <sheetView zoomScale="85" zoomScaleNormal="85" zoomScalePageLayoutView="0" workbookViewId="0" topLeftCell="A94">
      <selection activeCell="F104" sqref="F104"/>
    </sheetView>
  </sheetViews>
  <sheetFormatPr defaultColWidth="9.00390625" defaultRowHeight="12.75"/>
  <cols>
    <col min="1" max="1" width="4.875" style="25" bestFit="1" customWidth="1"/>
    <col min="2" max="2" width="8.75390625" style="25" bestFit="1" customWidth="1"/>
    <col min="3" max="3" width="5.625" style="25" customWidth="1"/>
    <col min="4" max="4" width="8.875" style="25" customWidth="1"/>
    <col min="5" max="5" width="5.00390625" style="25" bestFit="1" customWidth="1"/>
    <col min="6" max="6" width="24.00390625" style="25" bestFit="1" customWidth="1"/>
    <col min="7" max="7" width="23.125" style="25" customWidth="1"/>
    <col min="8" max="8" width="24.125" style="25" customWidth="1"/>
    <col min="9" max="9" width="12.625" style="25" bestFit="1" customWidth="1"/>
    <col min="10" max="10" width="11.625" style="25" customWidth="1"/>
    <col min="11" max="11" width="13.25390625" style="25" customWidth="1"/>
    <col min="12" max="12" width="6.75390625" style="26" bestFit="1" customWidth="1"/>
    <col min="13" max="13" width="6.625" style="30" bestFit="1" customWidth="1"/>
    <col min="14" max="17" width="6.00390625" style="25" bestFit="1" customWidth="1"/>
    <col min="18" max="18" width="6.625" style="25" bestFit="1" customWidth="1"/>
    <col min="19" max="19" width="10.25390625" style="30" bestFit="1" customWidth="1"/>
    <col min="20" max="20" width="11.125" style="25" customWidth="1"/>
    <col min="21" max="21" width="14.00390625" style="25" bestFit="1" customWidth="1"/>
    <col min="22" max="16384" width="9.125" style="25" customWidth="1"/>
  </cols>
  <sheetData>
    <row r="1" spans="3:18" ht="20.25">
      <c r="C1" s="35" t="s">
        <v>1143</v>
      </c>
      <c r="F1" s="77"/>
      <c r="G1" s="22"/>
      <c r="H1" s="22"/>
      <c r="I1" s="22"/>
      <c r="J1" s="24"/>
      <c r="L1" s="23"/>
      <c r="M1" s="71"/>
      <c r="N1" s="22"/>
      <c r="O1" s="22"/>
      <c r="P1" s="22"/>
      <c r="Q1" s="22"/>
      <c r="R1" s="40"/>
    </row>
    <row r="2" spans="3:19" s="41" customFormat="1" ht="21" thickBot="1">
      <c r="C2" s="35" t="s">
        <v>1144</v>
      </c>
      <c r="F2" s="78"/>
      <c r="G2" s="22"/>
      <c r="H2" s="78"/>
      <c r="I2" s="22"/>
      <c r="J2" s="78"/>
      <c r="K2" s="78"/>
      <c r="L2" s="79"/>
      <c r="M2" s="80"/>
      <c r="N2" s="78"/>
      <c r="O2" s="78"/>
      <c r="P2" s="78"/>
      <c r="Q2" s="78"/>
      <c r="R2" s="81"/>
      <c r="S2" s="82"/>
    </row>
    <row r="3" spans="1:22" ht="12.75" customHeight="1">
      <c r="A3" s="13" t="s">
        <v>18</v>
      </c>
      <c r="B3" s="13" t="s">
        <v>8</v>
      </c>
      <c r="C3" s="16" t="s">
        <v>24</v>
      </c>
      <c r="D3" s="16" t="s">
        <v>25</v>
      </c>
      <c r="E3" s="16" t="s">
        <v>2</v>
      </c>
      <c r="F3" s="16" t="s">
        <v>3</v>
      </c>
      <c r="G3" s="16" t="s">
        <v>21</v>
      </c>
      <c r="H3" s="16" t="s">
        <v>10</v>
      </c>
      <c r="I3" s="16" t="s">
        <v>11</v>
      </c>
      <c r="J3" s="16" t="s">
        <v>7</v>
      </c>
      <c r="K3" s="16" t="s">
        <v>4</v>
      </c>
      <c r="L3" s="11" t="s">
        <v>1</v>
      </c>
      <c r="M3" s="9" t="s">
        <v>0</v>
      </c>
      <c r="N3" s="14" t="s">
        <v>182</v>
      </c>
      <c r="O3" s="14"/>
      <c r="P3" s="14"/>
      <c r="Q3" s="14"/>
      <c r="R3" s="14"/>
      <c r="S3" s="14"/>
      <c r="T3" s="18" t="s">
        <v>9</v>
      </c>
      <c r="U3" s="18" t="s">
        <v>32</v>
      </c>
      <c r="V3" s="13" t="s">
        <v>18</v>
      </c>
    </row>
    <row r="4" spans="1:22" s="27" customFormat="1" ht="12" thickBot="1">
      <c r="A4" s="5"/>
      <c r="B4" s="12"/>
      <c r="C4" s="15"/>
      <c r="D4" s="15"/>
      <c r="E4" s="15"/>
      <c r="F4" s="15"/>
      <c r="G4" s="15"/>
      <c r="H4" s="15"/>
      <c r="I4" s="15"/>
      <c r="J4" s="15"/>
      <c r="K4" s="15"/>
      <c r="L4" s="10"/>
      <c r="M4" s="8"/>
      <c r="N4" s="37">
        <v>1</v>
      </c>
      <c r="O4" s="37">
        <v>2</v>
      </c>
      <c r="P4" s="37">
        <v>3</v>
      </c>
      <c r="Q4" s="37">
        <v>4</v>
      </c>
      <c r="R4" s="83" t="s">
        <v>6</v>
      </c>
      <c r="S4" s="39" t="s">
        <v>0</v>
      </c>
      <c r="T4" s="17"/>
      <c r="U4" s="17"/>
      <c r="V4" s="5"/>
    </row>
    <row r="5" spans="1:22" ht="12.75">
      <c r="A5" s="20"/>
      <c r="B5" s="20"/>
      <c r="C5" s="20"/>
      <c r="D5" s="20"/>
      <c r="E5" s="20"/>
      <c r="F5" s="31" t="s">
        <v>125</v>
      </c>
      <c r="G5" s="31" t="s">
        <v>127</v>
      </c>
      <c r="H5" s="20"/>
      <c r="I5" s="20"/>
      <c r="J5" s="46"/>
      <c r="K5" s="20"/>
      <c r="L5" s="19"/>
      <c r="M5" s="32"/>
      <c r="N5" s="20"/>
      <c r="O5" s="20"/>
      <c r="P5" s="20"/>
      <c r="Q5" s="20"/>
      <c r="R5" s="20"/>
      <c r="S5" s="32"/>
      <c r="T5" s="20"/>
      <c r="U5" s="20"/>
      <c r="V5" s="20"/>
    </row>
    <row r="6" spans="1:22" ht="12.75">
      <c r="A6" s="20">
        <v>12</v>
      </c>
      <c r="B6" s="20">
        <v>1</v>
      </c>
      <c r="C6" s="20" t="s">
        <v>37</v>
      </c>
      <c r="D6" s="20" t="s">
        <v>28</v>
      </c>
      <c r="E6" s="20">
        <v>60</v>
      </c>
      <c r="F6" s="20" t="s">
        <v>771</v>
      </c>
      <c r="G6" s="20" t="s">
        <v>179</v>
      </c>
      <c r="H6" s="20" t="s">
        <v>179</v>
      </c>
      <c r="I6" s="20" t="s">
        <v>20</v>
      </c>
      <c r="J6" s="46">
        <v>35195</v>
      </c>
      <c r="K6" s="20" t="s">
        <v>118</v>
      </c>
      <c r="L6" s="19">
        <v>57.8</v>
      </c>
      <c r="M6" s="32">
        <v>0.8991</v>
      </c>
      <c r="N6" s="20">
        <v>65</v>
      </c>
      <c r="O6" s="20">
        <v>77.5</v>
      </c>
      <c r="P6" s="73">
        <v>87.5</v>
      </c>
      <c r="Q6" s="20"/>
      <c r="R6" s="31">
        <v>77.5</v>
      </c>
      <c r="S6" s="32">
        <f>R6*M6</f>
        <v>69.68025</v>
      </c>
      <c r="T6" s="20"/>
      <c r="U6" s="20" t="s">
        <v>40</v>
      </c>
      <c r="V6" s="20">
        <v>12</v>
      </c>
    </row>
    <row r="7" spans="1:22" ht="12.75">
      <c r="A7" s="20">
        <v>12</v>
      </c>
      <c r="B7" s="20">
        <v>1</v>
      </c>
      <c r="C7" s="20" t="s">
        <v>37</v>
      </c>
      <c r="D7" s="20" t="s">
        <v>28</v>
      </c>
      <c r="E7" s="20">
        <v>60</v>
      </c>
      <c r="F7" s="20" t="s">
        <v>771</v>
      </c>
      <c r="G7" s="20" t="s">
        <v>179</v>
      </c>
      <c r="H7" s="20" t="s">
        <v>179</v>
      </c>
      <c r="I7" s="20" t="s">
        <v>20</v>
      </c>
      <c r="J7" s="46">
        <v>35195</v>
      </c>
      <c r="K7" s="20" t="s">
        <v>19</v>
      </c>
      <c r="L7" s="19">
        <v>57.8</v>
      </c>
      <c r="M7" s="32">
        <v>0.8902</v>
      </c>
      <c r="N7" s="20">
        <v>65</v>
      </c>
      <c r="O7" s="20">
        <v>77.5</v>
      </c>
      <c r="P7" s="73">
        <v>87.5</v>
      </c>
      <c r="Q7" s="20"/>
      <c r="R7" s="31">
        <v>77.5</v>
      </c>
      <c r="S7" s="32">
        <f>R7*M7</f>
        <v>68.9905</v>
      </c>
      <c r="T7" s="20"/>
      <c r="U7" s="20" t="s">
        <v>40</v>
      </c>
      <c r="V7" s="20">
        <v>12</v>
      </c>
    </row>
    <row r="8" spans="1:22" ht="12.75">
      <c r="A8" s="20"/>
      <c r="B8" s="20"/>
      <c r="C8" s="20"/>
      <c r="D8" s="20"/>
      <c r="E8" s="20"/>
      <c r="F8" s="31" t="s">
        <v>125</v>
      </c>
      <c r="G8" s="31" t="s">
        <v>130</v>
      </c>
      <c r="H8" s="20"/>
      <c r="I8" s="20"/>
      <c r="J8" s="46"/>
      <c r="K8" s="20"/>
      <c r="L8" s="19"/>
      <c r="M8" s="32"/>
      <c r="N8" s="20"/>
      <c r="O8" s="20"/>
      <c r="P8" s="20"/>
      <c r="Q8" s="20"/>
      <c r="R8" s="20"/>
      <c r="S8" s="32"/>
      <c r="T8" s="20"/>
      <c r="U8" s="20"/>
      <c r="V8" s="20"/>
    </row>
    <row r="9" spans="1:22" ht="12.75">
      <c r="A9" s="20">
        <v>12</v>
      </c>
      <c r="B9" s="20">
        <v>1</v>
      </c>
      <c r="C9" s="20" t="s">
        <v>37</v>
      </c>
      <c r="D9" s="20" t="s">
        <v>28</v>
      </c>
      <c r="E9" s="20">
        <v>75</v>
      </c>
      <c r="F9" s="20" t="s">
        <v>1147</v>
      </c>
      <c r="G9" s="20" t="s">
        <v>62</v>
      </c>
      <c r="H9" s="20" t="s">
        <v>62</v>
      </c>
      <c r="I9" s="20" t="s">
        <v>20</v>
      </c>
      <c r="J9" s="46">
        <v>27904</v>
      </c>
      <c r="K9" s="20" t="s">
        <v>151</v>
      </c>
      <c r="L9" s="19">
        <v>73.55</v>
      </c>
      <c r="M9" s="32">
        <v>0.6806</v>
      </c>
      <c r="N9" s="20">
        <v>190</v>
      </c>
      <c r="O9" s="20">
        <v>197.5</v>
      </c>
      <c r="P9" s="20">
        <v>202.5</v>
      </c>
      <c r="Q9" s="32"/>
      <c r="R9" s="31">
        <v>202.5</v>
      </c>
      <c r="S9" s="32">
        <f aca="true" t="shared" si="0" ref="S9:S27">R9*M9</f>
        <v>137.8215</v>
      </c>
      <c r="T9" s="20"/>
      <c r="U9" s="20"/>
      <c r="V9" s="20">
        <v>12</v>
      </c>
    </row>
    <row r="10" spans="1:22" ht="12.75">
      <c r="A10" s="20">
        <v>12</v>
      </c>
      <c r="B10" s="20">
        <v>1</v>
      </c>
      <c r="C10" s="20" t="s">
        <v>37</v>
      </c>
      <c r="D10" s="20" t="s">
        <v>28</v>
      </c>
      <c r="E10" s="20">
        <v>75</v>
      </c>
      <c r="F10" s="20" t="s">
        <v>96</v>
      </c>
      <c r="G10" s="20" t="s">
        <v>56</v>
      </c>
      <c r="H10" s="20" t="s">
        <v>56</v>
      </c>
      <c r="I10" s="20" t="s">
        <v>20</v>
      </c>
      <c r="J10" s="46">
        <v>32616</v>
      </c>
      <c r="K10" s="20" t="s">
        <v>19</v>
      </c>
      <c r="L10" s="19">
        <v>74.95</v>
      </c>
      <c r="M10" s="32">
        <v>0.6645</v>
      </c>
      <c r="N10" s="20">
        <v>237.5</v>
      </c>
      <c r="O10" s="20">
        <v>247.5</v>
      </c>
      <c r="P10" s="73">
        <v>252.5</v>
      </c>
      <c r="Q10" s="32"/>
      <c r="R10" s="31">
        <v>247.5</v>
      </c>
      <c r="S10" s="32">
        <f t="shared" si="0"/>
        <v>164.46375</v>
      </c>
      <c r="T10" s="20" t="s">
        <v>373</v>
      </c>
      <c r="U10" s="20" t="s">
        <v>537</v>
      </c>
      <c r="V10" s="20">
        <v>48</v>
      </c>
    </row>
    <row r="11" spans="1:22" ht="12.75">
      <c r="A11" s="20">
        <v>5</v>
      </c>
      <c r="B11" s="20">
        <v>2</v>
      </c>
      <c r="C11" s="20" t="s">
        <v>37</v>
      </c>
      <c r="D11" s="20" t="s">
        <v>28</v>
      </c>
      <c r="E11" s="20">
        <v>75</v>
      </c>
      <c r="F11" s="20" t="s">
        <v>1147</v>
      </c>
      <c r="G11" s="20" t="s">
        <v>62</v>
      </c>
      <c r="H11" s="20" t="s">
        <v>62</v>
      </c>
      <c r="I11" s="20" t="s">
        <v>20</v>
      </c>
      <c r="J11" s="46">
        <v>27904</v>
      </c>
      <c r="K11" s="20" t="s">
        <v>19</v>
      </c>
      <c r="L11" s="19">
        <v>73.55</v>
      </c>
      <c r="M11" s="32">
        <v>0.6745</v>
      </c>
      <c r="N11" s="20">
        <v>190</v>
      </c>
      <c r="O11" s="20">
        <v>197.5</v>
      </c>
      <c r="P11" s="20">
        <v>202.5</v>
      </c>
      <c r="Q11" s="32"/>
      <c r="R11" s="31">
        <v>202.5</v>
      </c>
      <c r="S11" s="32">
        <f t="shared" si="0"/>
        <v>136.58625</v>
      </c>
      <c r="T11" s="20" t="s">
        <v>374</v>
      </c>
      <c r="U11" s="20"/>
      <c r="V11" s="20">
        <v>20</v>
      </c>
    </row>
    <row r="12" spans="1:37" ht="12.75">
      <c r="A12" s="20">
        <v>12</v>
      </c>
      <c r="B12" s="20">
        <v>1</v>
      </c>
      <c r="C12" s="20" t="s">
        <v>37</v>
      </c>
      <c r="D12" s="20" t="s">
        <v>28</v>
      </c>
      <c r="E12" s="20">
        <v>82.5</v>
      </c>
      <c r="F12" s="20" t="s">
        <v>1151</v>
      </c>
      <c r="G12" s="20" t="s">
        <v>62</v>
      </c>
      <c r="H12" s="20" t="s">
        <v>62</v>
      </c>
      <c r="I12" s="20" t="s">
        <v>20</v>
      </c>
      <c r="J12" s="97">
        <v>34944</v>
      </c>
      <c r="K12" s="45" t="s">
        <v>118</v>
      </c>
      <c r="L12" s="96">
        <v>82.5</v>
      </c>
      <c r="M12" s="101">
        <v>0.6193</v>
      </c>
      <c r="N12" s="73">
        <v>145</v>
      </c>
      <c r="O12" s="20">
        <v>145</v>
      </c>
      <c r="P12" s="73">
        <v>165</v>
      </c>
      <c r="Q12" s="42"/>
      <c r="R12" s="31">
        <v>145</v>
      </c>
      <c r="S12" s="32">
        <f t="shared" si="0"/>
        <v>89.79849999999999</v>
      </c>
      <c r="T12" s="20"/>
      <c r="U12" s="20" t="s">
        <v>58</v>
      </c>
      <c r="V12" s="20">
        <v>12</v>
      </c>
      <c r="W12" s="40"/>
      <c r="X12" s="28"/>
      <c r="Y12" s="30"/>
      <c r="AA12" s="21"/>
      <c r="AD12" s="28"/>
      <c r="AE12" s="40"/>
      <c r="AF12" s="28"/>
      <c r="AG12" s="30"/>
      <c r="AK12" s="25" t="s">
        <v>58</v>
      </c>
    </row>
    <row r="13" spans="1:22" ht="12.75">
      <c r="A13" s="20">
        <v>12</v>
      </c>
      <c r="B13" s="20">
        <v>1</v>
      </c>
      <c r="C13" s="20" t="s">
        <v>37</v>
      </c>
      <c r="D13" s="20" t="s">
        <v>28</v>
      </c>
      <c r="E13" s="20">
        <v>82.5</v>
      </c>
      <c r="F13" s="20" t="s">
        <v>1150</v>
      </c>
      <c r="G13" s="20" t="s">
        <v>62</v>
      </c>
      <c r="H13" s="20" t="s">
        <v>62</v>
      </c>
      <c r="I13" s="20" t="s">
        <v>20</v>
      </c>
      <c r="J13" s="46">
        <v>27718</v>
      </c>
      <c r="K13" s="20" t="s">
        <v>151</v>
      </c>
      <c r="L13" s="19">
        <v>80.2</v>
      </c>
      <c r="M13" s="32">
        <v>0.6375</v>
      </c>
      <c r="N13" s="20">
        <v>185</v>
      </c>
      <c r="O13" s="20">
        <v>197.5</v>
      </c>
      <c r="P13" s="20">
        <v>205</v>
      </c>
      <c r="Q13" s="20"/>
      <c r="R13" s="31">
        <v>205</v>
      </c>
      <c r="S13" s="32">
        <f t="shared" si="0"/>
        <v>130.6875</v>
      </c>
      <c r="T13" s="20"/>
      <c r="U13" s="20"/>
      <c r="V13" s="20">
        <v>12</v>
      </c>
    </row>
    <row r="14" spans="1:22" ht="12.75">
      <c r="A14" s="20">
        <v>12</v>
      </c>
      <c r="B14" s="20">
        <v>1</v>
      </c>
      <c r="C14" s="20" t="s">
        <v>37</v>
      </c>
      <c r="D14" s="20" t="s">
        <v>28</v>
      </c>
      <c r="E14" s="20">
        <v>82.5</v>
      </c>
      <c r="F14" s="20" t="s">
        <v>1148</v>
      </c>
      <c r="G14" s="20" t="s">
        <v>1138</v>
      </c>
      <c r="H14" s="20" t="s">
        <v>260</v>
      </c>
      <c r="I14" s="20" t="s">
        <v>20</v>
      </c>
      <c r="J14" s="46">
        <v>24600</v>
      </c>
      <c r="K14" s="45" t="s">
        <v>123</v>
      </c>
      <c r="L14" s="19">
        <v>81.7</v>
      </c>
      <c r="M14" s="32">
        <v>0.7507</v>
      </c>
      <c r="N14" s="20">
        <v>170</v>
      </c>
      <c r="O14" s="20">
        <v>185</v>
      </c>
      <c r="P14" s="73">
        <v>190</v>
      </c>
      <c r="Q14" s="20"/>
      <c r="R14" s="31">
        <v>185</v>
      </c>
      <c r="S14" s="32">
        <f t="shared" si="0"/>
        <v>138.8795</v>
      </c>
      <c r="T14" s="20"/>
      <c r="U14" s="20"/>
      <c r="V14" s="20">
        <v>12</v>
      </c>
    </row>
    <row r="15" spans="1:22" ht="12.75">
      <c r="A15" s="108">
        <v>12</v>
      </c>
      <c r="B15" s="108">
        <v>1</v>
      </c>
      <c r="C15" s="108" t="s">
        <v>37</v>
      </c>
      <c r="D15" s="20" t="s">
        <v>28</v>
      </c>
      <c r="E15" s="108">
        <v>82.5</v>
      </c>
      <c r="F15" s="108" t="s">
        <v>1150</v>
      </c>
      <c r="G15" s="108" t="s">
        <v>62</v>
      </c>
      <c r="H15" s="108" t="s">
        <v>62</v>
      </c>
      <c r="I15" s="108" t="s">
        <v>20</v>
      </c>
      <c r="J15" s="109">
        <v>27718</v>
      </c>
      <c r="K15" s="108" t="s">
        <v>19</v>
      </c>
      <c r="L15" s="110">
        <v>80.2</v>
      </c>
      <c r="M15" s="111">
        <v>0.6318</v>
      </c>
      <c r="N15" s="108">
        <v>185</v>
      </c>
      <c r="O15" s="108">
        <v>197.5</v>
      </c>
      <c r="P15" s="108">
        <v>205</v>
      </c>
      <c r="Q15" s="108"/>
      <c r="R15" s="31">
        <v>205</v>
      </c>
      <c r="S15" s="32">
        <f t="shared" si="0"/>
        <v>129.519</v>
      </c>
      <c r="T15" s="20" t="s">
        <v>375</v>
      </c>
      <c r="U15" s="108"/>
      <c r="V15" s="108">
        <v>21</v>
      </c>
    </row>
    <row r="16" spans="1:22" ht="12.75">
      <c r="A16" s="20">
        <v>5</v>
      </c>
      <c r="B16" s="20">
        <v>2</v>
      </c>
      <c r="C16" s="20" t="s">
        <v>37</v>
      </c>
      <c r="D16" s="20" t="s">
        <v>28</v>
      </c>
      <c r="E16" s="20">
        <v>82.5</v>
      </c>
      <c r="F16" s="20" t="s">
        <v>1149</v>
      </c>
      <c r="G16" s="20" t="s">
        <v>33</v>
      </c>
      <c r="H16" s="20" t="s">
        <v>33</v>
      </c>
      <c r="I16" s="20" t="s">
        <v>33</v>
      </c>
      <c r="J16" s="46">
        <v>31947</v>
      </c>
      <c r="K16" s="20" t="s">
        <v>19</v>
      </c>
      <c r="L16" s="19">
        <v>79</v>
      </c>
      <c r="M16" s="32">
        <v>0.6388</v>
      </c>
      <c r="N16" s="73">
        <v>130</v>
      </c>
      <c r="O16" s="20">
        <v>130</v>
      </c>
      <c r="P16" s="73">
        <v>165</v>
      </c>
      <c r="Q16" s="20"/>
      <c r="R16" s="31">
        <v>130</v>
      </c>
      <c r="S16" s="32">
        <f t="shared" si="0"/>
        <v>83.04400000000001</v>
      </c>
      <c r="T16" s="20"/>
      <c r="U16" s="20"/>
      <c r="V16" s="20">
        <v>5</v>
      </c>
    </row>
    <row r="17" spans="1:22" ht="12.75">
      <c r="A17" s="20">
        <v>0</v>
      </c>
      <c r="B17" s="20" t="s">
        <v>172</v>
      </c>
      <c r="C17" s="20" t="s">
        <v>37</v>
      </c>
      <c r="D17" s="20" t="s">
        <v>28</v>
      </c>
      <c r="E17" s="20">
        <v>90</v>
      </c>
      <c r="F17" s="20" t="s">
        <v>1153</v>
      </c>
      <c r="G17" s="20" t="s">
        <v>427</v>
      </c>
      <c r="H17" s="20" t="s">
        <v>191</v>
      </c>
      <c r="I17" s="20" t="s">
        <v>20</v>
      </c>
      <c r="J17" s="46">
        <v>24373</v>
      </c>
      <c r="K17" s="20" t="s">
        <v>123</v>
      </c>
      <c r="L17" s="19">
        <v>90</v>
      </c>
      <c r="M17" s="32">
        <v>0.7252</v>
      </c>
      <c r="N17" s="70">
        <v>192.5</v>
      </c>
      <c r="O17" s="70">
        <v>192.5</v>
      </c>
      <c r="P17" s="70">
        <v>202.5</v>
      </c>
      <c r="Q17" s="20"/>
      <c r="R17" s="20">
        <v>0</v>
      </c>
      <c r="S17" s="32">
        <f t="shared" si="0"/>
        <v>0</v>
      </c>
      <c r="T17" s="20"/>
      <c r="U17" s="20"/>
      <c r="V17" s="20">
        <v>0</v>
      </c>
    </row>
    <row r="18" spans="1:22" ht="12.75">
      <c r="A18" s="20">
        <v>12</v>
      </c>
      <c r="B18" s="20">
        <v>1</v>
      </c>
      <c r="C18" s="20" t="s">
        <v>37</v>
      </c>
      <c r="D18" s="20" t="s">
        <v>28</v>
      </c>
      <c r="E18" s="20">
        <v>90</v>
      </c>
      <c r="F18" s="20" t="s">
        <v>1156</v>
      </c>
      <c r="G18" s="20" t="s">
        <v>223</v>
      </c>
      <c r="H18" s="20" t="s">
        <v>23</v>
      </c>
      <c r="I18" s="20" t="s">
        <v>20</v>
      </c>
      <c r="J18" s="46">
        <v>30414</v>
      </c>
      <c r="K18" s="20" t="s">
        <v>19</v>
      </c>
      <c r="L18" s="19">
        <v>84.9</v>
      </c>
      <c r="M18" s="32">
        <v>0.6074</v>
      </c>
      <c r="N18" s="20">
        <v>192.5</v>
      </c>
      <c r="O18" s="20">
        <v>200</v>
      </c>
      <c r="P18" s="20">
        <v>0</v>
      </c>
      <c r="Q18" s="20"/>
      <c r="R18" s="20">
        <v>200</v>
      </c>
      <c r="S18" s="32">
        <f t="shared" si="0"/>
        <v>121.48</v>
      </c>
      <c r="T18" s="20"/>
      <c r="U18" s="20" t="s">
        <v>1157</v>
      </c>
      <c r="V18" s="20">
        <v>12</v>
      </c>
    </row>
    <row r="19" spans="1:22" ht="12.75">
      <c r="A19" s="20">
        <v>5</v>
      </c>
      <c r="B19" s="20">
        <v>2</v>
      </c>
      <c r="C19" s="20" t="s">
        <v>37</v>
      </c>
      <c r="D19" s="20" t="s">
        <v>28</v>
      </c>
      <c r="E19" s="20">
        <v>90</v>
      </c>
      <c r="F19" s="20" t="s">
        <v>1154</v>
      </c>
      <c r="G19" s="20" t="s">
        <v>75</v>
      </c>
      <c r="H19" s="20" t="s">
        <v>23</v>
      </c>
      <c r="I19" s="20" t="s">
        <v>20</v>
      </c>
      <c r="J19" s="46">
        <v>33062</v>
      </c>
      <c r="K19" s="20" t="s">
        <v>19</v>
      </c>
      <c r="L19" s="19">
        <v>86</v>
      </c>
      <c r="M19" s="32">
        <v>0.6022</v>
      </c>
      <c r="N19" s="20">
        <v>170</v>
      </c>
      <c r="O19" s="20">
        <v>185</v>
      </c>
      <c r="P19" s="70">
        <v>195</v>
      </c>
      <c r="Q19" s="20"/>
      <c r="R19" s="20">
        <v>185</v>
      </c>
      <c r="S19" s="32">
        <f t="shared" si="0"/>
        <v>111.407</v>
      </c>
      <c r="T19" s="20"/>
      <c r="U19" s="20" t="s">
        <v>1274</v>
      </c>
      <c r="V19" s="20">
        <v>5</v>
      </c>
    </row>
    <row r="20" spans="1:22" ht="12.75">
      <c r="A20" s="20">
        <v>3</v>
      </c>
      <c r="B20" s="20">
        <v>3</v>
      </c>
      <c r="C20" s="20" t="s">
        <v>37</v>
      </c>
      <c r="D20" s="20" t="s">
        <v>28</v>
      </c>
      <c r="E20" s="20">
        <v>90</v>
      </c>
      <c r="F20" s="20" t="s">
        <v>1155</v>
      </c>
      <c r="G20" s="20" t="s">
        <v>196</v>
      </c>
      <c r="H20" s="20" t="s">
        <v>196</v>
      </c>
      <c r="I20" s="20" t="s">
        <v>20</v>
      </c>
      <c r="J20" s="46">
        <v>31240</v>
      </c>
      <c r="K20" s="20" t="s">
        <v>19</v>
      </c>
      <c r="L20" s="19">
        <v>86.9</v>
      </c>
      <c r="M20" s="32">
        <v>0.5982</v>
      </c>
      <c r="N20" s="20">
        <v>165</v>
      </c>
      <c r="O20" s="20">
        <v>175</v>
      </c>
      <c r="P20" s="70">
        <v>185</v>
      </c>
      <c r="Q20" s="20"/>
      <c r="R20" s="20">
        <v>175</v>
      </c>
      <c r="S20" s="32">
        <f t="shared" si="0"/>
        <v>104.68499999999999</v>
      </c>
      <c r="T20" s="20"/>
      <c r="U20" s="20" t="s">
        <v>610</v>
      </c>
      <c r="V20" s="20">
        <v>3</v>
      </c>
    </row>
    <row r="21" spans="1:22" ht="12.75">
      <c r="A21" s="20">
        <v>2</v>
      </c>
      <c r="B21" s="20">
        <v>4</v>
      </c>
      <c r="C21" s="20" t="s">
        <v>37</v>
      </c>
      <c r="D21" s="20" t="s">
        <v>28</v>
      </c>
      <c r="E21" s="20">
        <v>90</v>
      </c>
      <c r="F21" s="20" t="s">
        <v>1158</v>
      </c>
      <c r="G21" s="20" t="s">
        <v>185</v>
      </c>
      <c r="H21" s="20" t="s">
        <v>1159</v>
      </c>
      <c r="I21" s="20" t="s">
        <v>20</v>
      </c>
      <c r="J21" s="46">
        <v>32639</v>
      </c>
      <c r="K21" s="20" t="s">
        <v>19</v>
      </c>
      <c r="L21" s="19">
        <v>89.1</v>
      </c>
      <c r="M21" s="32">
        <v>0.5889</v>
      </c>
      <c r="N21" s="20">
        <v>170</v>
      </c>
      <c r="O21" s="70">
        <v>185</v>
      </c>
      <c r="P21" s="70">
        <v>202.5</v>
      </c>
      <c r="Q21" s="20"/>
      <c r="R21" s="20">
        <v>170</v>
      </c>
      <c r="S21" s="32">
        <f t="shared" si="0"/>
        <v>100.113</v>
      </c>
      <c r="T21" s="20"/>
      <c r="U21" s="20" t="s">
        <v>1273</v>
      </c>
      <c r="V21" s="20">
        <v>2</v>
      </c>
    </row>
    <row r="22" spans="1:22" ht="12.75">
      <c r="A22" s="20">
        <v>0</v>
      </c>
      <c r="B22" s="20" t="s">
        <v>172</v>
      </c>
      <c r="C22" s="20" t="s">
        <v>37</v>
      </c>
      <c r="D22" s="20" t="s">
        <v>28</v>
      </c>
      <c r="E22" s="20">
        <v>90</v>
      </c>
      <c r="F22" s="20" t="s">
        <v>1153</v>
      </c>
      <c r="G22" s="20" t="s">
        <v>427</v>
      </c>
      <c r="H22" s="20" t="s">
        <v>1159</v>
      </c>
      <c r="I22" s="20" t="s">
        <v>20</v>
      </c>
      <c r="J22" s="46">
        <v>24373</v>
      </c>
      <c r="K22" s="20" t="s">
        <v>19</v>
      </c>
      <c r="L22" s="19">
        <v>90</v>
      </c>
      <c r="M22" s="32">
        <v>0.5853</v>
      </c>
      <c r="N22" s="70">
        <v>192.5</v>
      </c>
      <c r="O22" s="70">
        <v>192.5</v>
      </c>
      <c r="P22" s="70">
        <v>202.5</v>
      </c>
      <c r="Q22" s="20"/>
      <c r="R22" s="20">
        <v>0</v>
      </c>
      <c r="S22" s="32">
        <f t="shared" si="0"/>
        <v>0</v>
      </c>
      <c r="T22" s="20"/>
      <c r="U22" s="20"/>
      <c r="V22" s="20">
        <v>0</v>
      </c>
    </row>
    <row r="23" spans="1:22" ht="12.75">
      <c r="A23" s="20">
        <v>12</v>
      </c>
      <c r="B23" s="20">
        <v>1</v>
      </c>
      <c r="C23" s="20" t="s">
        <v>37</v>
      </c>
      <c r="D23" s="20" t="s">
        <v>28</v>
      </c>
      <c r="E23" s="20">
        <v>100</v>
      </c>
      <c r="F23" s="20" t="s">
        <v>1160</v>
      </c>
      <c r="G23" s="20" t="s">
        <v>75</v>
      </c>
      <c r="H23" s="20" t="s">
        <v>77</v>
      </c>
      <c r="I23" s="20" t="s">
        <v>20</v>
      </c>
      <c r="J23" s="46">
        <v>27521</v>
      </c>
      <c r="K23" s="20" t="s">
        <v>151</v>
      </c>
      <c r="L23" s="19">
        <v>97.45</v>
      </c>
      <c r="M23" s="32">
        <v>0.5706</v>
      </c>
      <c r="N23" s="20">
        <v>150</v>
      </c>
      <c r="O23" s="20">
        <v>160</v>
      </c>
      <c r="P23" s="70">
        <v>170</v>
      </c>
      <c r="Q23" s="20"/>
      <c r="R23" s="20">
        <v>160</v>
      </c>
      <c r="S23" s="32">
        <f t="shared" si="0"/>
        <v>91.29599999999999</v>
      </c>
      <c r="T23" s="20"/>
      <c r="U23" s="20"/>
      <c r="V23" s="20">
        <v>12</v>
      </c>
    </row>
    <row r="24" spans="1:22" ht="12.75">
      <c r="A24" s="20">
        <v>12</v>
      </c>
      <c r="B24" s="20">
        <v>1</v>
      </c>
      <c r="C24" s="20" t="s">
        <v>37</v>
      </c>
      <c r="D24" s="20" t="s">
        <v>28</v>
      </c>
      <c r="E24" s="20">
        <v>100</v>
      </c>
      <c r="F24" s="20" t="s">
        <v>1161</v>
      </c>
      <c r="G24" s="20" t="s">
        <v>1162</v>
      </c>
      <c r="H24" s="20" t="s">
        <v>1162</v>
      </c>
      <c r="I24" s="20" t="s">
        <v>20</v>
      </c>
      <c r="J24" s="46">
        <v>26690</v>
      </c>
      <c r="K24" s="20" t="s">
        <v>52</v>
      </c>
      <c r="L24" s="19">
        <v>99.7</v>
      </c>
      <c r="M24" s="32">
        <v>0.5814</v>
      </c>
      <c r="N24" s="70">
        <v>180</v>
      </c>
      <c r="O24" s="70">
        <v>180</v>
      </c>
      <c r="P24" s="20">
        <v>180</v>
      </c>
      <c r="Q24" s="20"/>
      <c r="R24" s="20">
        <v>180</v>
      </c>
      <c r="S24" s="32">
        <f t="shared" si="0"/>
        <v>104.652</v>
      </c>
      <c r="T24" s="20"/>
      <c r="U24" s="20" t="s">
        <v>1163</v>
      </c>
      <c r="V24" s="20">
        <v>12</v>
      </c>
    </row>
    <row r="25" spans="1:22" ht="12.75">
      <c r="A25" s="20">
        <v>12</v>
      </c>
      <c r="B25" s="20">
        <v>1</v>
      </c>
      <c r="C25" s="20" t="s">
        <v>37</v>
      </c>
      <c r="D25" s="20" t="s">
        <v>28</v>
      </c>
      <c r="E25" s="20">
        <v>100</v>
      </c>
      <c r="F25" s="20" t="s">
        <v>1164</v>
      </c>
      <c r="G25" s="20" t="s">
        <v>516</v>
      </c>
      <c r="H25" s="20" t="s">
        <v>23</v>
      </c>
      <c r="I25" s="20" t="s">
        <v>20</v>
      </c>
      <c r="J25" s="46">
        <v>20475</v>
      </c>
      <c r="K25" s="20" t="s">
        <v>53</v>
      </c>
      <c r="L25" s="19">
        <v>98.1</v>
      </c>
      <c r="M25" s="32">
        <v>0.9809</v>
      </c>
      <c r="N25" s="20">
        <v>160</v>
      </c>
      <c r="O25" s="70">
        <v>175</v>
      </c>
      <c r="P25" s="70">
        <v>175</v>
      </c>
      <c r="Q25" s="20"/>
      <c r="R25" s="20">
        <v>160</v>
      </c>
      <c r="S25" s="32">
        <f t="shared" si="0"/>
        <v>156.944</v>
      </c>
      <c r="T25" s="20"/>
      <c r="U25" s="20"/>
      <c r="V25" s="20">
        <v>12</v>
      </c>
    </row>
    <row r="26" spans="1:22" ht="12.75">
      <c r="A26" s="20">
        <v>12</v>
      </c>
      <c r="B26" s="20">
        <v>1</v>
      </c>
      <c r="C26" s="20" t="s">
        <v>37</v>
      </c>
      <c r="D26" s="20" t="s">
        <v>28</v>
      </c>
      <c r="E26" s="20">
        <v>100</v>
      </c>
      <c r="F26" s="20" t="s">
        <v>1161</v>
      </c>
      <c r="G26" s="20" t="s">
        <v>1162</v>
      </c>
      <c r="H26" s="20" t="s">
        <v>1162</v>
      </c>
      <c r="I26" s="20" t="s">
        <v>20</v>
      </c>
      <c r="J26" s="46">
        <v>26690</v>
      </c>
      <c r="K26" s="45" t="s">
        <v>19</v>
      </c>
      <c r="L26" s="19">
        <v>99.7</v>
      </c>
      <c r="M26" s="32">
        <v>0.5548</v>
      </c>
      <c r="N26" s="70">
        <v>180</v>
      </c>
      <c r="O26" s="70">
        <v>180</v>
      </c>
      <c r="P26" s="20">
        <v>180</v>
      </c>
      <c r="Q26" s="20"/>
      <c r="R26" s="20">
        <v>180</v>
      </c>
      <c r="S26" s="32">
        <f t="shared" si="0"/>
        <v>99.86399999999999</v>
      </c>
      <c r="T26" s="20"/>
      <c r="U26" s="20" t="s">
        <v>1163</v>
      </c>
      <c r="V26" s="20">
        <v>12</v>
      </c>
    </row>
    <row r="27" spans="1:22" ht="12.75">
      <c r="A27" s="20">
        <v>12</v>
      </c>
      <c r="B27" s="20">
        <v>1</v>
      </c>
      <c r="C27" s="20" t="s">
        <v>37</v>
      </c>
      <c r="D27" s="20" t="s">
        <v>28</v>
      </c>
      <c r="E27" s="20">
        <v>125</v>
      </c>
      <c r="F27" s="20" t="s">
        <v>1165</v>
      </c>
      <c r="G27" s="20" t="s">
        <v>516</v>
      </c>
      <c r="H27" s="20" t="s">
        <v>23</v>
      </c>
      <c r="I27" s="20" t="s">
        <v>20</v>
      </c>
      <c r="J27" s="46">
        <v>25414</v>
      </c>
      <c r="K27" s="20" t="s">
        <v>52</v>
      </c>
      <c r="L27" s="19">
        <v>123.5</v>
      </c>
      <c r="M27" s="32">
        <v>0.5984</v>
      </c>
      <c r="N27" s="20">
        <v>210</v>
      </c>
      <c r="O27" s="20">
        <v>235</v>
      </c>
      <c r="P27" s="70">
        <v>255</v>
      </c>
      <c r="Q27" s="20"/>
      <c r="R27" s="20">
        <v>235</v>
      </c>
      <c r="S27" s="32">
        <f t="shared" si="0"/>
        <v>140.62400000000002</v>
      </c>
      <c r="T27" s="20"/>
      <c r="U27" s="20"/>
      <c r="V27" s="20">
        <v>12</v>
      </c>
    </row>
    <row r="28" spans="1:22" ht="12.75">
      <c r="A28" s="20"/>
      <c r="B28" s="20"/>
      <c r="C28" s="20"/>
      <c r="D28" s="20"/>
      <c r="E28" s="20"/>
      <c r="F28" s="31" t="s">
        <v>175</v>
      </c>
      <c r="G28" s="31" t="s">
        <v>130</v>
      </c>
      <c r="H28" s="20"/>
      <c r="I28" s="20"/>
      <c r="J28" s="46"/>
      <c r="K28" s="20"/>
      <c r="L28" s="19"/>
      <c r="M28" s="32"/>
      <c r="N28" s="20"/>
      <c r="O28" s="20"/>
      <c r="P28" s="20"/>
      <c r="Q28" s="20"/>
      <c r="R28" s="20"/>
      <c r="S28" s="32"/>
      <c r="T28" s="20"/>
      <c r="U28" s="20"/>
      <c r="V28" s="20"/>
    </row>
    <row r="29" spans="1:22" ht="12.75">
      <c r="A29" s="20">
        <v>12</v>
      </c>
      <c r="B29" s="20">
        <v>1</v>
      </c>
      <c r="C29" s="20" t="s">
        <v>37</v>
      </c>
      <c r="D29" s="20" t="s">
        <v>29</v>
      </c>
      <c r="E29" s="20">
        <v>75</v>
      </c>
      <c r="F29" s="20" t="s">
        <v>1171</v>
      </c>
      <c r="G29" s="20" t="s">
        <v>526</v>
      </c>
      <c r="H29" s="20" t="s">
        <v>35</v>
      </c>
      <c r="I29" s="20" t="s">
        <v>20</v>
      </c>
      <c r="J29" s="46">
        <v>35289</v>
      </c>
      <c r="K29" s="20" t="s">
        <v>118</v>
      </c>
      <c r="L29" s="19">
        <v>74.6</v>
      </c>
      <c r="M29" s="32">
        <v>0.6673</v>
      </c>
      <c r="N29" s="20">
        <v>115</v>
      </c>
      <c r="O29" s="20">
        <v>125</v>
      </c>
      <c r="P29" s="70">
        <v>140</v>
      </c>
      <c r="Q29" s="20"/>
      <c r="R29" s="31">
        <v>125</v>
      </c>
      <c r="S29" s="32">
        <f aca="true" t="shared" si="1" ref="S29:S39">R29*M29</f>
        <v>83.4125</v>
      </c>
      <c r="T29" s="20"/>
      <c r="U29" s="20" t="s">
        <v>606</v>
      </c>
      <c r="V29" s="20">
        <v>12</v>
      </c>
    </row>
    <row r="30" spans="1:22" ht="12.75">
      <c r="A30" s="20">
        <v>12</v>
      </c>
      <c r="B30" s="20">
        <v>1</v>
      </c>
      <c r="C30" s="20" t="s">
        <v>37</v>
      </c>
      <c r="D30" s="20" t="s">
        <v>29</v>
      </c>
      <c r="E30" s="20">
        <v>82.5</v>
      </c>
      <c r="F30" s="20" t="s">
        <v>1167</v>
      </c>
      <c r="G30" s="20" t="s">
        <v>147</v>
      </c>
      <c r="H30" s="20" t="s">
        <v>35</v>
      </c>
      <c r="I30" s="20" t="s">
        <v>20</v>
      </c>
      <c r="J30" s="46">
        <v>28053</v>
      </c>
      <c r="K30" s="20" t="s">
        <v>19</v>
      </c>
      <c r="L30" s="19">
        <v>80.3</v>
      </c>
      <c r="M30" s="32">
        <v>0.6312</v>
      </c>
      <c r="N30" s="20">
        <v>195</v>
      </c>
      <c r="O30" s="70">
        <v>210</v>
      </c>
      <c r="P30" s="70">
        <v>212.5</v>
      </c>
      <c r="Q30" s="20"/>
      <c r="R30" s="31">
        <v>195</v>
      </c>
      <c r="S30" s="32">
        <f t="shared" si="1"/>
        <v>123.084</v>
      </c>
      <c r="T30" s="20"/>
      <c r="U30" s="20" t="s">
        <v>1168</v>
      </c>
      <c r="V30" s="20">
        <v>12</v>
      </c>
    </row>
    <row r="31" spans="1:22" ht="12.75">
      <c r="A31" s="20">
        <v>0</v>
      </c>
      <c r="B31" s="20" t="s">
        <v>172</v>
      </c>
      <c r="C31" s="20" t="s">
        <v>37</v>
      </c>
      <c r="D31" s="20" t="s">
        <v>29</v>
      </c>
      <c r="E31" s="20">
        <v>90</v>
      </c>
      <c r="F31" s="20" t="s">
        <v>1153</v>
      </c>
      <c r="G31" s="20" t="s">
        <v>427</v>
      </c>
      <c r="H31" s="20" t="s">
        <v>23</v>
      </c>
      <c r="I31" s="20" t="s">
        <v>20</v>
      </c>
      <c r="J31" s="46">
        <v>24373</v>
      </c>
      <c r="K31" s="20" t="s">
        <v>123</v>
      </c>
      <c r="L31" s="19">
        <v>89.2</v>
      </c>
      <c r="M31" s="32">
        <v>0.7292</v>
      </c>
      <c r="N31" s="20">
        <v>0</v>
      </c>
      <c r="O31" s="20">
        <v>0</v>
      </c>
      <c r="P31" s="20">
        <v>0</v>
      </c>
      <c r="Q31" s="20"/>
      <c r="R31" s="31">
        <v>0</v>
      </c>
      <c r="S31" s="32">
        <f t="shared" si="1"/>
        <v>0</v>
      </c>
      <c r="T31" s="20"/>
      <c r="U31" s="20" t="s">
        <v>1279</v>
      </c>
      <c r="V31" s="20">
        <v>0</v>
      </c>
    </row>
    <row r="32" spans="1:22" ht="12.75">
      <c r="A32" s="20">
        <v>0</v>
      </c>
      <c r="B32" s="20" t="s">
        <v>172</v>
      </c>
      <c r="C32" s="20" t="s">
        <v>37</v>
      </c>
      <c r="D32" s="20" t="s">
        <v>29</v>
      </c>
      <c r="E32" s="20">
        <v>90</v>
      </c>
      <c r="F32" s="20" t="s">
        <v>1153</v>
      </c>
      <c r="G32" s="20" t="s">
        <v>427</v>
      </c>
      <c r="H32" s="20" t="s">
        <v>23</v>
      </c>
      <c r="I32" s="20" t="s">
        <v>20</v>
      </c>
      <c r="J32" s="46">
        <v>24373</v>
      </c>
      <c r="K32" s="20" t="s">
        <v>19</v>
      </c>
      <c r="L32" s="19">
        <v>89.2</v>
      </c>
      <c r="M32" s="32">
        <v>0.7292</v>
      </c>
      <c r="N32" s="20">
        <v>0</v>
      </c>
      <c r="O32" s="20">
        <v>0</v>
      </c>
      <c r="P32" s="20">
        <v>0</v>
      </c>
      <c r="Q32" s="20"/>
      <c r="R32" s="31">
        <v>0</v>
      </c>
      <c r="S32" s="32">
        <f t="shared" si="1"/>
        <v>0</v>
      </c>
      <c r="T32" s="20"/>
      <c r="U32" s="20" t="s">
        <v>1279</v>
      </c>
      <c r="V32" s="20">
        <v>0</v>
      </c>
    </row>
    <row r="33" spans="1:22" ht="12.75">
      <c r="A33" s="20">
        <v>12</v>
      </c>
      <c r="B33" s="20">
        <v>1</v>
      </c>
      <c r="C33" s="20" t="s">
        <v>37</v>
      </c>
      <c r="D33" s="20" t="s">
        <v>29</v>
      </c>
      <c r="E33" s="20">
        <v>100</v>
      </c>
      <c r="F33" s="20" t="s">
        <v>1056</v>
      </c>
      <c r="G33" s="20" t="s">
        <v>75</v>
      </c>
      <c r="H33" s="20" t="s">
        <v>1057</v>
      </c>
      <c r="I33" s="20" t="s">
        <v>20</v>
      </c>
      <c r="J33" s="46">
        <v>21257</v>
      </c>
      <c r="K33" s="20" t="s">
        <v>53</v>
      </c>
      <c r="L33" s="19">
        <v>99.9</v>
      </c>
      <c r="M33" s="32">
        <v>0.9118</v>
      </c>
      <c r="N33" s="70">
        <v>211</v>
      </c>
      <c r="O33" s="70">
        <v>211</v>
      </c>
      <c r="P33" s="20">
        <v>212.5</v>
      </c>
      <c r="Q33" s="20"/>
      <c r="R33" s="31">
        <v>212.5</v>
      </c>
      <c r="S33" s="32">
        <f t="shared" si="1"/>
        <v>193.75750000000002</v>
      </c>
      <c r="T33" s="20"/>
      <c r="U33" s="20" t="s">
        <v>606</v>
      </c>
      <c r="V33" s="20">
        <v>12</v>
      </c>
    </row>
    <row r="34" spans="1:22" ht="12.75">
      <c r="A34" s="20">
        <v>12</v>
      </c>
      <c r="B34" s="20">
        <v>1</v>
      </c>
      <c r="C34" s="20" t="s">
        <v>37</v>
      </c>
      <c r="D34" s="20" t="s">
        <v>29</v>
      </c>
      <c r="E34" s="20">
        <v>110</v>
      </c>
      <c r="F34" s="20" t="s">
        <v>1169</v>
      </c>
      <c r="G34" s="20" t="s">
        <v>33</v>
      </c>
      <c r="H34" s="20" t="s">
        <v>33</v>
      </c>
      <c r="I34" s="20" t="s">
        <v>33</v>
      </c>
      <c r="J34" s="46">
        <v>27666</v>
      </c>
      <c r="K34" s="20" t="s">
        <v>151</v>
      </c>
      <c r="L34" s="19">
        <v>106.1</v>
      </c>
      <c r="M34" s="32">
        <v>0.5517</v>
      </c>
      <c r="N34" s="20">
        <v>180</v>
      </c>
      <c r="O34" s="20">
        <v>0</v>
      </c>
      <c r="P34" s="20">
        <v>0</v>
      </c>
      <c r="Q34" s="20"/>
      <c r="R34" s="31">
        <v>180</v>
      </c>
      <c r="S34" s="32">
        <f t="shared" si="1"/>
        <v>99.306</v>
      </c>
      <c r="T34" s="20"/>
      <c r="U34" s="20" t="s">
        <v>1280</v>
      </c>
      <c r="V34" s="20">
        <v>12</v>
      </c>
    </row>
    <row r="35" spans="1:22" ht="12.75">
      <c r="A35" s="20">
        <v>12</v>
      </c>
      <c r="B35" s="20">
        <v>1</v>
      </c>
      <c r="C35" s="20" t="s">
        <v>37</v>
      </c>
      <c r="D35" s="20" t="s">
        <v>29</v>
      </c>
      <c r="E35" s="20">
        <v>125</v>
      </c>
      <c r="F35" s="20" t="s">
        <v>1172</v>
      </c>
      <c r="G35" s="20" t="s">
        <v>526</v>
      </c>
      <c r="H35" s="20" t="s">
        <v>35</v>
      </c>
      <c r="I35" s="20" t="s">
        <v>20</v>
      </c>
      <c r="J35" s="46">
        <v>30733</v>
      </c>
      <c r="K35" s="20" t="s">
        <v>19</v>
      </c>
      <c r="L35" s="19">
        <v>121.2</v>
      </c>
      <c r="M35" s="32">
        <v>0.5258</v>
      </c>
      <c r="N35" s="20">
        <v>210</v>
      </c>
      <c r="O35" s="20">
        <v>227.5</v>
      </c>
      <c r="P35" s="70">
        <v>235</v>
      </c>
      <c r="Q35" s="20"/>
      <c r="R35" s="31">
        <v>227.5</v>
      </c>
      <c r="S35" s="32">
        <f t="shared" si="1"/>
        <v>119.61950000000002</v>
      </c>
      <c r="T35" s="20"/>
      <c r="U35" s="20" t="s">
        <v>606</v>
      </c>
      <c r="V35" s="20">
        <v>12</v>
      </c>
    </row>
    <row r="36" spans="1:22" ht="12.75">
      <c r="A36" s="20">
        <v>0</v>
      </c>
      <c r="B36" s="20" t="s">
        <v>172</v>
      </c>
      <c r="C36" s="20" t="s">
        <v>37</v>
      </c>
      <c r="D36" s="20" t="s">
        <v>29</v>
      </c>
      <c r="E36" s="20">
        <v>140</v>
      </c>
      <c r="F36" s="20" t="s">
        <v>658</v>
      </c>
      <c r="G36" s="20" t="s">
        <v>75</v>
      </c>
      <c r="H36" s="20" t="s">
        <v>35</v>
      </c>
      <c r="I36" s="20" t="s">
        <v>20</v>
      </c>
      <c r="J36" s="46">
        <v>26845</v>
      </c>
      <c r="K36" s="20" t="s">
        <v>52</v>
      </c>
      <c r="L36" s="19">
        <v>133.7</v>
      </c>
      <c r="M36" s="32">
        <v>0.5351</v>
      </c>
      <c r="N36" s="70">
        <v>250</v>
      </c>
      <c r="O36" s="70">
        <v>250</v>
      </c>
      <c r="P36" s="70">
        <v>250</v>
      </c>
      <c r="Q36" s="20"/>
      <c r="R36" s="31">
        <v>0</v>
      </c>
      <c r="S36" s="32">
        <f t="shared" si="1"/>
        <v>0</v>
      </c>
      <c r="T36" s="20"/>
      <c r="U36" s="20" t="s">
        <v>606</v>
      </c>
      <c r="V36" s="20">
        <v>0</v>
      </c>
    </row>
    <row r="37" spans="1:22" ht="12.75">
      <c r="A37" s="20">
        <v>0</v>
      </c>
      <c r="B37" s="20" t="s">
        <v>172</v>
      </c>
      <c r="C37" s="20" t="s">
        <v>37</v>
      </c>
      <c r="D37" s="20" t="s">
        <v>29</v>
      </c>
      <c r="E37" s="20">
        <v>140</v>
      </c>
      <c r="F37" s="20" t="s">
        <v>1170</v>
      </c>
      <c r="G37" s="20" t="s">
        <v>526</v>
      </c>
      <c r="H37" s="20" t="s">
        <v>35</v>
      </c>
      <c r="I37" s="20" t="s">
        <v>20</v>
      </c>
      <c r="J37" s="46">
        <v>26186</v>
      </c>
      <c r="K37" s="20" t="s">
        <v>52</v>
      </c>
      <c r="L37" s="19">
        <v>138</v>
      </c>
      <c r="M37" s="32">
        <v>0.5522</v>
      </c>
      <c r="N37" s="70">
        <v>220</v>
      </c>
      <c r="O37" s="70">
        <v>220</v>
      </c>
      <c r="P37" s="70">
        <v>220</v>
      </c>
      <c r="Q37" s="20"/>
      <c r="R37" s="31">
        <v>0</v>
      </c>
      <c r="S37" s="32">
        <f t="shared" si="1"/>
        <v>0</v>
      </c>
      <c r="T37" s="20"/>
      <c r="U37" s="20" t="s">
        <v>606</v>
      </c>
      <c r="V37" s="20">
        <v>0</v>
      </c>
    </row>
    <row r="38" spans="1:22" ht="12.75">
      <c r="A38" s="20">
        <v>0</v>
      </c>
      <c r="B38" s="20" t="s">
        <v>172</v>
      </c>
      <c r="C38" s="20" t="s">
        <v>37</v>
      </c>
      <c r="D38" s="20" t="s">
        <v>29</v>
      </c>
      <c r="E38" s="20">
        <v>140</v>
      </c>
      <c r="F38" s="20" t="s">
        <v>658</v>
      </c>
      <c r="G38" s="20" t="s">
        <v>75</v>
      </c>
      <c r="H38" s="20" t="s">
        <v>35</v>
      </c>
      <c r="I38" s="20" t="s">
        <v>20</v>
      </c>
      <c r="J38" s="46">
        <v>26845</v>
      </c>
      <c r="K38" s="20" t="s">
        <v>19</v>
      </c>
      <c r="L38" s="19">
        <v>133.7</v>
      </c>
      <c r="M38" s="32">
        <v>0.5351</v>
      </c>
      <c r="N38" s="70">
        <v>250</v>
      </c>
      <c r="O38" s="70">
        <v>250</v>
      </c>
      <c r="P38" s="70">
        <v>250</v>
      </c>
      <c r="Q38" s="20"/>
      <c r="R38" s="31">
        <v>0</v>
      </c>
      <c r="S38" s="32">
        <f t="shared" si="1"/>
        <v>0</v>
      </c>
      <c r="T38" s="20"/>
      <c r="U38" s="20" t="s">
        <v>606</v>
      </c>
      <c r="V38" s="20">
        <v>0</v>
      </c>
    </row>
    <row r="39" spans="1:22" ht="12.75">
      <c r="A39" s="20">
        <v>0</v>
      </c>
      <c r="B39" s="20" t="s">
        <v>172</v>
      </c>
      <c r="C39" s="20" t="s">
        <v>37</v>
      </c>
      <c r="D39" s="20" t="s">
        <v>29</v>
      </c>
      <c r="E39" s="20">
        <v>140</v>
      </c>
      <c r="F39" s="20" t="s">
        <v>1170</v>
      </c>
      <c r="G39" s="20" t="s">
        <v>526</v>
      </c>
      <c r="H39" s="20" t="s">
        <v>35</v>
      </c>
      <c r="I39" s="20" t="s">
        <v>20</v>
      </c>
      <c r="J39" s="46">
        <v>26186</v>
      </c>
      <c r="K39" s="20" t="s">
        <v>19</v>
      </c>
      <c r="L39" s="19">
        <v>138</v>
      </c>
      <c r="M39" s="32">
        <v>0.5522</v>
      </c>
      <c r="N39" s="70">
        <v>220</v>
      </c>
      <c r="O39" s="70">
        <v>220</v>
      </c>
      <c r="P39" s="70">
        <v>220</v>
      </c>
      <c r="Q39" s="20"/>
      <c r="R39" s="31">
        <v>0</v>
      </c>
      <c r="S39" s="32">
        <f t="shared" si="1"/>
        <v>0</v>
      </c>
      <c r="T39" s="20"/>
      <c r="U39" s="20" t="s">
        <v>606</v>
      </c>
      <c r="V39" s="20">
        <v>0</v>
      </c>
    </row>
    <row r="40" spans="1:22" ht="12.75">
      <c r="A40" s="20"/>
      <c r="B40" s="20"/>
      <c r="C40" s="20"/>
      <c r="D40" s="20"/>
      <c r="E40" s="20"/>
      <c r="F40" s="31" t="s">
        <v>535</v>
      </c>
      <c r="G40" s="31" t="s">
        <v>127</v>
      </c>
      <c r="H40" s="20"/>
      <c r="I40" s="20"/>
      <c r="J40" s="46"/>
      <c r="K40" s="20"/>
      <c r="L40" s="19"/>
      <c r="M40" s="32"/>
      <c r="N40" s="20"/>
      <c r="O40" s="20"/>
      <c r="P40" s="20"/>
      <c r="Q40" s="20"/>
      <c r="R40" s="20"/>
      <c r="S40" s="32"/>
      <c r="T40" s="20"/>
      <c r="U40" s="20"/>
      <c r="V40" s="20"/>
    </row>
    <row r="41" spans="1:22" ht="12.75">
      <c r="A41" s="20"/>
      <c r="B41" s="20"/>
      <c r="C41" s="20"/>
      <c r="D41" s="20"/>
      <c r="E41" s="20"/>
      <c r="F41" s="31" t="s">
        <v>1368</v>
      </c>
      <c r="G41" s="31" t="s">
        <v>383</v>
      </c>
      <c r="H41" s="20"/>
      <c r="I41" s="20"/>
      <c r="J41" s="46"/>
      <c r="K41" s="20"/>
      <c r="L41" s="19"/>
      <c r="M41" s="32"/>
      <c r="N41" s="20"/>
      <c r="O41" s="20"/>
      <c r="P41" s="20"/>
      <c r="Q41" s="20"/>
      <c r="R41" s="20"/>
      <c r="S41" s="32"/>
      <c r="T41" s="20"/>
      <c r="U41" s="20"/>
      <c r="V41" s="20"/>
    </row>
    <row r="42" spans="1:22" ht="12.75">
      <c r="A42" s="45">
        <v>0</v>
      </c>
      <c r="B42" s="45" t="s">
        <v>172</v>
      </c>
      <c r="C42" s="45" t="s">
        <v>37</v>
      </c>
      <c r="D42" s="45" t="s">
        <v>26</v>
      </c>
      <c r="E42" s="45">
        <v>52</v>
      </c>
      <c r="F42" s="45" t="s">
        <v>1340</v>
      </c>
      <c r="G42" s="45" t="s">
        <v>49</v>
      </c>
      <c r="H42" s="45" t="s">
        <v>49</v>
      </c>
      <c r="I42" s="45" t="s">
        <v>20</v>
      </c>
      <c r="J42" s="97">
        <v>27683</v>
      </c>
      <c r="K42" s="45" t="s">
        <v>151</v>
      </c>
      <c r="L42" s="96">
        <v>50.6</v>
      </c>
      <c r="M42" s="101">
        <v>0.9961</v>
      </c>
      <c r="N42" s="70">
        <v>72.5</v>
      </c>
      <c r="O42" s="70">
        <v>72.5</v>
      </c>
      <c r="P42" s="70">
        <v>72.5</v>
      </c>
      <c r="Q42" s="45"/>
      <c r="R42" s="45">
        <v>0</v>
      </c>
      <c r="S42" s="32">
        <f aca="true" t="shared" si="2" ref="S42:S49">R42*M42</f>
        <v>0</v>
      </c>
      <c r="T42" s="45"/>
      <c r="U42" s="45" t="s">
        <v>84</v>
      </c>
      <c r="V42" s="45">
        <v>0</v>
      </c>
    </row>
    <row r="43" spans="1:22" ht="12.75">
      <c r="A43" s="45">
        <v>0</v>
      </c>
      <c r="B43" s="45" t="s">
        <v>172</v>
      </c>
      <c r="C43" s="45" t="s">
        <v>37</v>
      </c>
      <c r="D43" s="45" t="s">
        <v>26</v>
      </c>
      <c r="E43" s="45">
        <v>52</v>
      </c>
      <c r="F43" s="45" t="s">
        <v>1340</v>
      </c>
      <c r="G43" s="45" t="s">
        <v>49</v>
      </c>
      <c r="H43" s="45" t="s">
        <v>49</v>
      </c>
      <c r="I43" s="45" t="s">
        <v>20</v>
      </c>
      <c r="J43" s="97">
        <v>27683</v>
      </c>
      <c r="K43" s="45" t="s">
        <v>19</v>
      </c>
      <c r="L43" s="96">
        <v>50.6</v>
      </c>
      <c r="M43" s="101">
        <v>0.9872</v>
      </c>
      <c r="N43" s="70">
        <v>72.5</v>
      </c>
      <c r="O43" s="70">
        <v>72.5</v>
      </c>
      <c r="P43" s="70">
        <v>72.5</v>
      </c>
      <c r="Q43" s="45"/>
      <c r="R43" s="45">
        <v>0</v>
      </c>
      <c r="S43" s="32">
        <f t="shared" si="2"/>
        <v>0</v>
      </c>
      <c r="T43" s="45"/>
      <c r="U43" s="45" t="s">
        <v>84</v>
      </c>
      <c r="V43" s="45">
        <v>0</v>
      </c>
    </row>
    <row r="44" spans="1:22" ht="12.75">
      <c r="A44" s="20">
        <v>12</v>
      </c>
      <c r="B44" s="20">
        <v>1</v>
      </c>
      <c r="C44" s="20" t="s">
        <v>37</v>
      </c>
      <c r="D44" s="20" t="s">
        <v>26</v>
      </c>
      <c r="E44" s="20">
        <v>56</v>
      </c>
      <c r="F44" s="20" t="s">
        <v>1343</v>
      </c>
      <c r="G44" s="20" t="s">
        <v>134</v>
      </c>
      <c r="H44" s="20" t="s">
        <v>1159</v>
      </c>
      <c r="I44" s="20" t="s">
        <v>20</v>
      </c>
      <c r="J44" s="46">
        <v>31432</v>
      </c>
      <c r="K44" s="45" t="s">
        <v>19</v>
      </c>
      <c r="L44" s="19">
        <v>55.5</v>
      </c>
      <c r="M44" s="32">
        <v>0.9208</v>
      </c>
      <c r="N44" s="20">
        <v>110</v>
      </c>
      <c r="O44" s="20">
        <v>115</v>
      </c>
      <c r="P44" s="20">
        <v>120</v>
      </c>
      <c r="Q44" s="20"/>
      <c r="R44" s="20">
        <v>120</v>
      </c>
      <c r="S44" s="32">
        <f t="shared" si="2"/>
        <v>110.496</v>
      </c>
      <c r="T44" s="20"/>
      <c r="U44" s="20"/>
      <c r="V44" s="20">
        <v>12</v>
      </c>
    </row>
    <row r="45" spans="1:22" ht="12.75">
      <c r="A45" s="20">
        <v>0</v>
      </c>
      <c r="B45" s="20" t="s">
        <v>172</v>
      </c>
      <c r="C45" s="20" t="s">
        <v>37</v>
      </c>
      <c r="D45" s="20" t="s">
        <v>26</v>
      </c>
      <c r="E45" s="20">
        <v>56</v>
      </c>
      <c r="F45" s="20" t="s">
        <v>1339</v>
      </c>
      <c r="G45" s="20" t="s">
        <v>514</v>
      </c>
      <c r="H45" s="20" t="s">
        <v>23</v>
      </c>
      <c r="I45" s="20" t="s">
        <v>20</v>
      </c>
      <c r="J45" s="46">
        <v>33873</v>
      </c>
      <c r="K45" s="20" t="s">
        <v>19</v>
      </c>
      <c r="L45" s="19">
        <v>56</v>
      </c>
      <c r="M45" s="32">
        <v>0.911</v>
      </c>
      <c r="N45" s="70">
        <v>70</v>
      </c>
      <c r="O45" s="70">
        <v>70</v>
      </c>
      <c r="P45" s="70">
        <v>70</v>
      </c>
      <c r="Q45" s="20"/>
      <c r="R45" s="20">
        <v>0</v>
      </c>
      <c r="S45" s="32">
        <f t="shared" si="2"/>
        <v>0</v>
      </c>
      <c r="T45" s="20"/>
      <c r="U45" s="20"/>
      <c r="V45" s="20">
        <v>0</v>
      </c>
    </row>
    <row r="46" spans="1:22" ht="12.75">
      <c r="A46" s="20">
        <v>12</v>
      </c>
      <c r="B46" s="20">
        <v>1</v>
      </c>
      <c r="C46" s="20" t="s">
        <v>37</v>
      </c>
      <c r="D46" s="20" t="s">
        <v>26</v>
      </c>
      <c r="E46" s="20">
        <v>67.5</v>
      </c>
      <c r="F46" s="20" t="s">
        <v>545</v>
      </c>
      <c r="G46" s="20" t="s">
        <v>782</v>
      </c>
      <c r="H46" s="20" t="s">
        <v>49</v>
      </c>
      <c r="I46" s="20" t="s">
        <v>20</v>
      </c>
      <c r="J46" s="46">
        <v>25210</v>
      </c>
      <c r="K46" s="20" t="s">
        <v>52</v>
      </c>
      <c r="L46" s="19">
        <v>61.9</v>
      </c>
      <c r="M46" s="32">
        <v>0.9268</v>
      </c>
      <c r="N46" s="29">
        <v>72.5</v>
      </c>
      <c r="O46" s="93">
        <v>77.5</v>
      </c>
      <c r="P46" s="93">
        <v>82.5</v>
      </c>
      <c r="Q46" s="20"/>
      <c r="R46" s="31">
        <v>82.5</v>
      </c>
      <c r="S46" s="32">
        <f t="shared" si="2"/>
        <v>76.461</v>
      </c>
      <c r="T46" s="20"/>
      <c r="U46" s="20" t="s">
        <v>1355</v>
      </c>
      <c r="V46" s="20">
        <v>12</v>
      </c>
    </row>
    <row r="47" spans="1:22" ht="12.75">
      <c r="A47" s="20">
        <v>12</v>
      </c>
      <c r="B47" s="20">
        <v>1</v>
      </c>
      <c r="C47" s="20" t="s">
        <v>37</v>
      </c>
      <c r="D47" s="20" t="s">
        <v>26</v>
      </c>
      <c r="E47" s="20">
        <v>67.5</v>
      </c>
      <c r="F47" s="20" t="s">
        <v>545</v>
      </c>
      <c r="G47" s="20" t="s">
        <v>782</v>
      </c>
      <c r="H47" s="20" t="s">
        <v>49</v>
      </c>
      <c r="I47" s="20" t="s">
        <v>20</v>
      </c>
      <c r="J47" s="46">
        <v>25210</v>
      </c>
      <c r="K47" s="20" t="s">
        <v>19</v>
      </c>
      <c r="L47" s="19">
        <v>61.9</v>
      </c>
      <c r="M47" s="32">
        <v>0.8101</v>
      </c>
      <c r="N47" s="29">
        <v>72.5</v>
      </c>
      <c r="O47" s="93">
        <v>77.5</v>
      </c>
      <c r="P47" s="93">
        <v>82.5</v>
      </c>
      <c r="Q47" s="20"/>
      <c r="R47" s="31">
        <v>82.5</v>
      </c>
      <c r="S47" s="32">
        <f t="shared" si="2"/>
        <v>66.83325</v>
      </c>
      <c r="T47" s="20"/>
      <c r="U47" s="20" t="s">
        <v>1355</v>
      </c>
      <c r="V47" s="20">
        <v>12</v>
      </c>
    </row>
    <row r="48" spans="1:22" ht="12.75">
      <c r="A48" s="20">
        <v>12</v>
      </c>
      <c r="B48" s="45">
        <v>1</v>
      </c>
      <c r="C48" s="20" t="s">
        <v>37</v>
      </c>
      <c r="D48" s="20" t="s">
        <v>26</v>
      </c>
      <c r="E48" s="20">
        <v>75</v>
      </c>
      <c r="F48" s="20" t="s">
        <v>542</v>
      </c>
      <c r="G48" s="20" t="s">
        <v>49</v>
      </c>
      <c r="H48" s="20" t="s">
        <v>49</v>
      </c>
      <c r="I48" s="20" t="s">
        <v>20</v>
      </c>
      <c r="J48" s="46">
        <v>28760</v>
      </c>
      <c r="K48" s="20" t="s">
        <v>151</v>
      </c>
      <c r="L48" s="19">
        <v>74.6</v>
      </c>
      <c r="M48" s="32">
        <v>0.7258</v>
      </c>
      <c r="N48" s="20">
        <v>105</v>
      </c>
      <c r="O48" s="70">
        <v>115</v>
      </c>
      <c r="P48" s="70">
        <v>122.5</v>
      </c>
      <c r="Q48" s="20"/>
      <c r="R48" s="20">
        <v>105</v>
      </c>
      <c r="S48" s="32">
        <f t="shared" si="2"/>
        <v>76.209</v>
      </c>
      <c r="T48" s="20"/>
      <c r="U48" s="20"/>
      <c r="V48" s="20">
        <v>12</v>
      </c>
    </row>
    <row r="49" spans="1:37" ht="12.75">
      <c r="A49" s="20">
        <v>12</v>
      </c>
      <c r="B49" s="45">
        <v>1</v>
      </c>
      <c r="C49" s="20" t="s">
        <v>37</v>
      </c>
      <c r="D49" s="20" t="s">
        <v>26</v>
      </c>
      <c r="E49" s="20">
        <v>75</v>
      </c>
      <c r="F49" s="20" t="s">
        <v>542</v>
      </c>
      <c r="G49" s="20" t="s">
        <v>49</v>
      </c>
      <c r="H49" s="20" t="s">
        <v>49</v>
      </c>
      <c r="I49" s="20" t="s">
        <v>20</v>
      </c>
      <c r="J49" s="46">
        <v>28760</v>
      </c>
      <c r="K49" s="20" t="s">
        <v>19</v>
      </c>
      <c r="L49" s="19">
        <v>74.6</v>
      </c>
      <c r="M49" s="32">
        <v>0.7258</v>
      </c>
      <c r="N49" s="20">
        <v>105</v>
      </c>
      <c r="O49" s="70">
        <v>115</v>
      </c>
      <c r="P49" s="70">
        <v>122.5</v>
      </c>
      <c r="Q49" s="20"/>
      <c r="R49" s="20">
        <v>105</v>
      </c>
      <c r="S49" s="32">
        <f t="shared" si="2"/>
        <v>76.209</v>
      </c>
      <c r="T49" s="20"/>
      <c r="U49" s="20"/>
      <c r="V49" s="20">
        <v>12</v>
      </c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</row>
    <row r="50" spans="1:22" ht="12.75">
      <c r="A50" s="20"/>
      <c r="B50" s="20"/>
      <c r="C50" s="20"/>
      <c r="D50" s="20"/>
      <c r="E50" s="20"/>
      <c r="F50" s="31" t="s">
        <v>535</v>
      </c>
      <c r="G50" s="31" t="s">
        <v>130</v>
      </c>
      <c r="H50" s="20"/>
      <c r="I50" s="20"/>
      <c r="J50" s="46"/>
      <c r="K50" s="20"/>
      <c r="L50" s="19"/>
      <c r="M50" s="32"/>
      <c r="N50" s="20"/>
      <c r="O50" s="20"/>
      <c r="P50" s="20"/>
      <c r="Q50" s="20"/>
      <c r="R50" s="20"/>
      <c r="S50" s="32"/>
      <c r="T50" s="20"/>
      <c r="U50" s="20"/>
      <c r="V50" s="20"/>
    </row>
    <row r="51" spans="1:22" ht="12.75">
      <c r="A51" s="20"/>
      <c r="B51" s="20"/>
      <c r="C51" s="20"/>
      <c r="D51" s="20"/>
      <c r="E51" s="20"/>
      <c r="F51" s="31" t="s">
        <v>1368</v>
      </c>
      <c r="G51" s="31" t="s">
        <v>383</v>
      </c>
      <c r="H51" s="20"/>
      <c r="I51" s="20"/>
      <c r="J51" s="46"/>
      <c r="K51" s="20"/>
      <c r="L51" s="19"/>
      <c r="M51" s="32"/>
      <c r="N51" s="20"/>
      <c r="O51" s="20"/>
      <c r="P51" s="20"/>
      <c r="Q51" s="20"/>
      <c r="R51" s="20"/>
      <c r="S51" s="32"/>
      <c r="T51" s="20"/>
      <c r="U51" s="20"/>
      <c r="V51" s="20"/>
    </row>
    <row r="52" spans="1:22" ht="12.75">
      <c r="A52" s="20">
        <v>12</v>
      </c>
      <c r="B52" s="45">
        <v>1</v>
      </c>
      <c r="C52" s="20" t="s">
        <v>37</v>
      </c>
      <c r="D52" s="20" t="s">
        <v>26</v>
      </c>
      <c r="E52" s="20">
        <v>52</v>
      </c>
      <c r="F52" s="20" t="s">
        <v>1346</v>
      </c>
      <c r="G52" s="20" t="s">
        <v>49</v>
      </c>
      <c r="H52" s="20" t="s">
        <v>49</v>
      </c>
      <c r="I52" s="20" t="s">
        <v>20</v>
      </c>
      <c r="J52" s="46">
        <v>32960</v>
      </c>
      <c r="K52" s="20" t="s">
        <v>19</v>
      </c>
      <c r="L52" s="19">
        <v>50.6</v>
      </c>
      <c r="M52" s="32">
        <v>0.9826</v>
      </c>
      <c r="N52" s="20">
        <v>130</v>
      </c>
      <c r="O52" s="70">
        <v>140</v>
      </c>
      <c r="P52" s="70">
        <v>140</v>
      </c>
      <c r="Q52" s="20"/>
      <c r="R52" s="20">
        <v>130</v>
      </c>
      <c r="S52" s="32">
        <f aca="true" t="shared" si="3" ref="S52:S84">R52*M52</f>
        <v>127.738</v>
      </c>
      <c r="T52" s="20"/>
      <c r="U52" s="20" t="s">
        <v>1347</v>
      </c>
      <c r="V52" s="20">
        <v>12</v>
      </c>
    </row>
    <row r="53" spans="1:22" ht="12.75">
      <c r="A53" s="20">
        <v>12</v>
      </c>
      <c r="B53" s="20">
        <v>1</v>
      </c>
      <c r="C53" s="20" t="s">
        <v>37</v>
      </c>
      <c r="D53" s="20" t="s">
        <v>26</v>
      </c>
      <c r="E53" s="20">
        <v>56</v>
      </c>
      <c r="F53" s="20" t="s">
        <v>1348</v>
      </c>
      <c r="G53" s="20" t="s">
        <v>1349</v>
      </c>
      <c r="H53" s="20" t="s">
        <v>620</v>
      </c>
      <c r="I53" s="20" t="s">
        <v>20</v>
      </c>
      <c r="J53" s="46">
        <v>33166</v>
      </c>
      <c r="K53" s="20" t="s">
        <v>19</v>
      </c>
      <c r="L53" s="19">
        <v>55.1</v>
      </c>
      <c r="M53" s="32">
        <v>0.8906</v>
      </c>
      <c r="N53" s="20">
        <v>135</v>
      </c>
      <c r="O53" s="20">
        <v>142.5</v>
      </c>
      <c r="P53" s="20">
        <v>147.5</v>
      </c>
      <c r="Q53" s="20"/>
      <c r="R53" s="20">
        <v>147.5</v>
      </c>
      <c r="S53" s="32">
        <f t="shared" si="3"/>
        <v>131.3635</v>
      </c>
      <c r="T53" s="20"/>
      <c r="U53" s="20" t="s">
        <v>1062</v>
      </c>
      <c r="V53" s="20">
        <v>12</v>
      </c>
    </row>
    <row r="54" spans="1:22" ht="12.75">
      <c r="A54" s="20">
        <v>12</v>
      </c>
      <c r="B54" s="20">
        <v>1</v>
      </c>
      <c r="C54" s="20" t="s">
        <v>37</v>
      </c>
      <c r="D54" s="20" t="s">
        <v>26</v>
      </c>
      <c r="E54" s="20">
        <v>67.5</v>
      </c>
      <c r="F54" s="20" t="s">
        <v>1351</v>
      </c>
      <c r="G54" s="20" t="s">
        <v>76</v>
      </c>
      <c r="H54" s="20" t="s">
        <v>77</v>
      </c>
      <c r="I54" s="20" t="s">
        <v>20</v>
      </c>
      <c r="J54" s="46">
        <v>34669</v>
      </c>
      <c r="K54" s="20" t="s">
        <v>118</v>
      </c>
      <c r="L54" s="19">
        <v>66.5</v>
      </c>
      <c r="M54" s="32">
        <v>0.7357</v>
      </c>
      <c r="N54" s="20">
        <v>150</v>
      </c>
      <c r="O54" s="20">
        <v>160</v>
      </c>
      <c r="P54" s="20">
        <v>167.5</v>
      </c>
      <c r="Q54" s="20"/>
      <c r="R54" s="20">
        <v>167.5</v>
      </c>
      <c r="S54" s="32">
        <f t="shared" si="3"/>
        <v>123.22975000000001</v>
      </c>
      <c r="T54" s="20"/>
      <c r="U54" s="20"/>
      <c r="V54" s="20">
        <v>12</v>
      </c>
    </row>
    <row r="55" spans="1:37" s="107" customFormat="1" ht="12.75">
      <c r="A55" s="20">
        <v>12</v>
      </c>
      <c r="B55" s="20">
        <v>1</v>
      </c>
      <c r="C55" s="20" t="s">
        <v>37</v>
      </c>
      <c r="D55" s="20" t="s">
        <v>26</v>
      </c>
      <c r="E55" s="20">
        <v>67.5</v>
      </c>
      <c r="F55" s="20" t="s">
        <v>534</v>
      </c>
      <c r="G55" s="20" t="s">
        <v>1182</v>
      </c>
      <c r="H55" s="20" t="s">
        <v>418</v>
      </c>
      <c r="I55" s="20" t="s">
        <v>20</v>
      </c>
      <c r="J55" s="46">
        <v>18481</v>
      </c>
      <c r="K55" s="20" t="s">
        <v>171</v>
      </c>
      <c r="L55" s="19">
        <v>67.2</v>
      </c>
      <c r="M55" s="32">
        <v>1.4793</v>
      </c>
      <c r="N55" s="20">
        <v>95</v>
      </c>
      <c r="O55" s="70">
        <v>112.5</v>
      </c>
      <c r="P55" s="70">
        <v>130</v>
      </c>
      <c r="Q55" s="20"/>
      <c r="R55" s="20">
        <v>95</v>
      </c>
      <c r="S55" s="32">
        <f t="shared" si="3"/>
        <v>140.5335</v>
      </c>
      <c r="T55" s="20"/>
      <c r="U55" s="20"/>
      <c r="V55" s="20">
        <v>12</v>
      </c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</row>
    <row r="56" spans="1:22" ht="12.75">
      <c r="A56" s="20">
        <v>12</v>
      </c>
      <c r="B56" s="20">
        <v>1</v>
      </c>
      <c r="C56" s="20" t="s">
        <v>37</v>
      </c>
      <c r="D56" s="20" t="s">
        <v>26</v>
      </c>
      <c r="E56" s="20">
        <v>67.5</v>
      </c>
      <c r="F56" s="20" t="s">
        <v>1350</v>
      </c>
      <c r="G56" s="20" t="s">
        <v>782</v>
      </c>
      <c r="H56" s="20" t="s">
        <v>49</v>
      </c>
      <c r="I56" s="20" t="s">
        <v>20</v>
      </c>
      <c r="J56" s="46">
        <v>29936</v>
      </c>
      <c r="K56" s="45" t="s">
        <v>19</v>
      </c>
      <c r="L56" s="19">
        <v>66.6</v>
      </c>
      <c r="M56" s="32">
        <v>0.7347</v>
      </c>
      <c r="N56" s="20">
        <v>130</v>
      </c>
      <c r="O56" s="20">
        <v>145</v>
      </c>
      <c r="P56" s="70">
        <v>150</v>
      </c>
      <c r="Q56" s="20"/>
      <c r="R56" s="20">
        <v>145</v>
      </c>
      <c r="S56" s="32">
        <f t="shared" si="3"/>
        <v>106.53150000000001</v>
      </c>
      <c r="T56" s="20"/>
      <c r="U56" s="20" t="s">
        <v>449</v>
      </c>
      <c r="V56" s="20">
        <v>12</v>
      </c>
    </row>
    <row r="57" spans="1:22" ht="12.75">
      <c r="A57" s="20">
        <v>5</v>
      </c>
      <c r="B57" s="20">
        <v>2</v>
      </c>
      <c r="C57" s="20" t="s">
        <v>37</v>
      </c>
      <c r="D57" s="20" t="s">
        <v>26</v>
      </c>
      <c r="E57" s="20">
        <v>75</v>
      </c>
      <c r="F57" s="20" t="s">
        <v>1360</v>
      </c>
      <c r="G57" s="20" t="s">
        <v>1361</v>
      </c>
      <c r="H57" s="20" t="s">
        <v>23</v>
      </c>
      <c r="I57" s="20" t="s">
        <v>20</v>
      </c>
      <c r="J57" s="46">
        <v>32509</v>
      </c>
      <c r="K57" s="20" t="s">
        <v>19</v>
      </c>
      <c r="L57" s="19">
        <v>70.8</v>
      </c>
      <c r="M57" s="32">
        <v>0.6964</v>
      </c>
      <c r="N57" s="20">
        <v>185</v>
      </c>
      <c r="O57" s="20">
        <v>200</v>
      </c>
      <c r="P57" s="70">
        <v>212.5</v>
      </c>
      <c r="Q57" s="42"/>
      <c r="R57" s="31">
        <v>200</v>
      </c>
      <c r="S57" s="32">
        <f t="shared" si="3"/>
        <v>139.28</v>
      </c>
      <c r="T57" s="20"/>
      <c r="U57" s="20"/>
      <c r="V57" s="20">
        <v>5</v>
      </c>
    </row>
    <row r="58" spans="1:22" ht="12.75">
      <c r="A58" s="20">
        <v>2</v>
      </c>
      <c r="B58" s="20">
        <v>4</v>
      </c>
      <c r="C58" s="20" t="s">
        <v>37</v>
      </c>
      <c r="D58" s="20" t="s">
        <v>26</v>
      </c>
      <c r="E58" s="20">
        <v>75</v>
      </c>
      <c r="F58" s="20" t="s">
        <v>470</v>
      </c>
      <c r="G58" s="20" t="s">
        <v>1356</v>
      </c>
      <c r="H58" s="20" t="s">
        <v>49</v>
      </c>
      <c r="I58" s="20" t="s">
        <v>20</v>
      </c>
      <c r="J58" s="46">
        <v>32757</v>
      </c>
      <c r="K58" s="45" t="s">
        <v>19</v>
      </c>
      <c r="L58" s="19">
        <v>72.2</v>
      </c>
      <c r="M58" s="32">
        <v>0.6851</v>
      </c>
      <c r="N58" s="20">
        <v>155</v>
      </c>
      <c r="O58" s="20">
        <v>165</v>
      </c>
      <c r="P58" s="20">
        <v>172.5</v>
      </c>
      <c r="Q58" s="20"/>
      <c r="R58" s="31">
        <v>172.5</v>
      </c>
      <c r="S58" s="32">
        <f t="shared" si="3"/>
        <v>118.17975000000001</v>
      </c>
      <c r="T58" s="20"/>
      <c r="U58" s="20"/>
      <c r="V58" s="20">
        <v>2</v>
      </c>
    </row>
    <row r="59" spans="1:22" ht="12.75">
      <c r="A59" s="20">
        <v>3</v>
      </c>
      <c r="B59" s="45">
        <v>3</v>
      </c>
      <c r="C59" s="45" t="s">
        <v>37</v>
      </c>
      <c r="D59" s="45" t="s">
        <v>26</v>
      </c>
      <c r="E59" s="45">
        <v>75</v>
      </c>
      <c r="F59" s="20" t="s">
        <v>473</v>
      </c>
      <c r="G59" s="45" t="s">
        <v>1357</v>
      </c>
      <c r="H59" s="45" t="s">
        <v>1357</v>
      </c>
      <c r="I59" s="45" t="s">
        <v>1357</v>
      </c>
      <c r="J59" s="97">
        <v>34587</v>
      </c>
      <c r="K59" s="45" t="s">
        <v>19</v>
      </c>
      <c r="L59" s="96">
        <v>74.55</v>
      </c>
      <c r="M59" s="101">
        <v>0.668</v>
      </c>
      <c r="N59" s="70">
        <v>170</v>
      </c>
      <c r="O59" s="20">
        <v>170</v>
      </c>
      <c r="P59" s="20">
        <v>182.5</v>
      </c>
      <c r="Q59" s="20"/>
      <c r="R59" s="31">
        <v>182.5</v>
      </c>
      <c r="S59" s="32">
        <f t="shared" si="3"/>
        <v>121.91000000000001</v>
      </c>
      <c r="T59" s="20"/>
      <c r="U59" s="20"/>
      <c r="V59" s="20">
        <v>3</v>
      </c>
    </row>
    <row r="60" spans="1:22" ht="12.75">
      <c r="A60" s="20">
        <v>12</v>
      </c>
      <c r="B60" s="20">
        <v>1</v>
      </c>
      <c r="C60" s="20" t="s">
        <v>37</v>
      </c>
      <c r="D60" s="20" t="s">
        <v>26</v>
      </c>
      <c r="E60" s="20">
        <v>75</v>
      </c>
      <c r="F60" s="20" t="s">
        <v>96</v>
      </c>
      <c r="G60" s="20" t="s">
        <v>1146</v>
      </c>
      <c r="H60" s="20" t="s">
        <v>56</v>
      </c>
      <c r="I60" s="20" t="s">
        <v>20</v>
      </c>
      <c r="J60" s="46">
        <v>32616</v>
      </c>
      <c r="K60" s="20" t="s">
        <v>19</v>
      </c>
      <c r="L60" s="19">
        <v>74.95</v>
      </c>
      <c r="M60" s="32">
        <v>0.6645</v>
      </c>
      <c r="N60" s="20">
        <v>240</v>
      </c>
      <c r="O60" s="20">
        <v>252.5</v>
      </c>
      <c r="P60" s="20">
        <v>262.5</v>
      </c>
      <c r="Q60" s="32"/>
      <c r="R60" s="31">
        <v>262.5</v>
      </c>
      <c r="S60" s="32">
        <f t="shared" si="3"/>
        <v>174.43125</v>
      </c>
      <c r="T60" s="20" t="s">
        <v>373</v>
      </c>
      <c r="U60" s="20" t="s">
        <v>537</v>
      </c>
      <c r="V60" s="20">
        <v>48</v>
      </c>
    </row>
    <row r="61" spans="1:22" ht="12.75">
      <c r="A61" s="20">
        <v>12</v>
      </c>
      <c r="B61" s="20">
        <v>1</v>
      </c>
      <c r="C61" s="20" t="s">
        <v>37</v>
      </c>
      <c r="D61" s="20" t="s">
        <v>26</v>
      </c>
      <c r="E61" s="20">
        <v>82.5</v>
      </c>
      <c r="F61" s="20" t="s">
        <v>914</v>
      </c>
      <c r="G61" s="20" t="s">
        <v>1364</v>
      </c>
      <c r="H61" s="20" t="s">
        <v>1365</v>
      </c>
      <c r="I61" s="20" t="s">
        <v>20</v>
      </c>
      <c r="J61" s="46">
        <v>35076</v>
      </c>
      <c r="K61" s="20" t="s">
        <v>118</v>
      </c>
      <c r="L61" s="19">
        <v>79.8</v>
      </c>
      <c r="M61" s="32">
        <v>0.6341</v>
      </c>
      <c r="N61" s="20">
        <v>220</v>
      </c>
      <c r="O61" s="20">
        <v>230</v>
      </c>
      <c r="P61" s="70">
        <v>237.5</v>
      </c>
      <c r="Q61" s="20"/>
      <c r="R61" s="31">
        <v>230</v>
      </c>
      <c r="S61" s="32">
        <f t="shared" si="3"/>
        <v>145.843</v>
      </c>
      <c r="T61" s="20"/>
      <c r="U61" s="20" t="s">
        <v>947</v>
      </c>
      <c r="V61" s="20">
        <v>12</v>
      </c>
    </row>
    <row r="62" spans="1:22" ht="12.75">
      <c r="A62" s="20">
        <v>5</v>
      </c>
      <c r="B62" s="20">
        <v>2</v>
      </c>
      <c r="C62" s="20" t="s">
        <v>37</v>
      </c>
      <c r="D62" s="20" t="s">
        <v>26</v>
      </c>
      <c r="E62" s="20">
        <v>82.5</v>
      </c>
      <c r="F62" s="20" t="s">
        <v>1362</v>
      </c>
      <c r="G62" s="20" t="s">
        <v>1261</v>
      </c>
      <c r="H62" s="20" t="s">
        <v>196</v>
      </c>
      <c r="I62" s="20" t="s">
        <v>20</v>
      </c>
      <c r="J62" s="46">
        <v>32737</v>
      </c>
      <c r="K62" s="45" t="s">
        <v>19</v>
      </c>
      <c r="L62" s="19">
        <v>79.7</v>
      </c>
      <c r="M62" s="32">
        <v>0.6347</v>
      </c>
      <c r="N62" s="20">
        <v>190</v>
      </c>
      <c r="O62" s="20">
        <v>202.5</v>
      </c>
      <c r="P62" s="70">
        <v>215</v>
      </c>
      <c r="Q62" s="20"/>
      <c r="R62" s="31">
        <v>202.5</v>
      </c>
      <c r="S62" s="32">
        <f t="shared" si="3"/>
        <v>128.52675000000002</v>
      </c>
      <c r="T62" s="20"/>
      <c r="U62" s="20"/>
      <c r="V62" s="20">
        <v>5</v>
      </c>
    </row>
    <row r="63" spans="1:22" ht="12.75">
      <c r="A63" s="20">
        <v>12</v>
      </c>
      <c r="B63" s="20">
        <v>1</v>
      </c>
      <c r="C63" s="20" t="s">
        <v>37</v>
      </c>
      <c r="D63" s="20" t="s">
        <v>26</v>
      </c>
      <c r="E63" s="20">
        <v>82.5</v>
      </c>
      <c r="F63" s="20" t="s">
        <v>914</v>
      </c>
      <c r="G63" s="20" t="s">
        <v>1364</v>
      </c>
      <c r="H63" s="20" t="s">
        <v>1365</v>
      </c>
      <c r="I63" s="20" t="s">
        <v>20</v>
      </c>
      <c r="J63" s="46">
        <v>35076</v>
      </c>
      <c r="K63" s="20" t="s">
        <v>19</v>
      </c>
      <c r="L63" s="19">
        <v>79.8</v>
      </c>
      <c r="M63" s="32">
        <v>0.6341</v>
      </c>
      <c r="N63" s="20">
        <v>220</v>
      </c>
      <c r="O63" s="20">
        <v>230</v>
      </c>
      <c r="P63" s="70">
        <v>237.5</v>
      </c>
      <c r="Q63" s="20"/>
      <c r="R63" s="31">
        <v>230</v>
      </c>
      <c r="S63" s="32">
        <f t="shared" si="3"/>
        <v>145.843</v>
      </c>
      <c r="T63" s="20"/>
      <c r="U63" s="20"/>
      <c r="V63" s="20">
        <v>12</v>
      </c>
    </row>
    <row r="64" spans="1:22" ht="12.75">
      <c r="A64" s="20">
        <v>12</v>
      </c>
      <c r="B64" s="20">
        <v>1</v>
      </c>
      <c r="C64" s="20" t="s">
        <v>37</v>
      </c>
      <c r="D64" s="20" t="s">
        <v>26</v>
      </c>
      <c r="E64" s="20">
        <v>90</v>
      </c>
      <c r="F64" s="20" t="s">
        <v>1428</v>
      </c>
      <c r="G64" s="20" t="s">
        <v>33</v>
      </c>
      <c r="H64" s="20" t="s">
        <v>33</v>
      </c>
      <c r="I64" s="20" t="s">
        <v>33</v>
      </c>
      <c r="J64" s="46">
        <v>28378</v>
      </c>
      <c r="K64" s="45" t="s">
        <v>151</v>
      </c>
      <c r="L64" s="19">
        <v>89.5</v>
      </c>
      <c r="M64" s="32">
        <v>0.5891</v>
      </c>
      <c r="N64" s="20">
        <v>245</v>
      </c>
      <c r="O64" s="20">
        <v>255</v>
      </c>
      <c r="P64" s="70">
        <v>257.5</v>
      </c>
      <c r="Q64" s="20"/>
      <c r="R64" s="31">
        <v>255</v>
      </c>
      <c r="S64" s="32">
        <f t="shared" si="3"/>
        <v>150.2205</v>
      </c>
      <c r="T64" s="20"/>
      <c r="U64" s="20"/>
      <c r="V64" s="20">
        <v>12</v>
      </c>
    </row>
    <row r="65" spans="1:22" ht="12.75">
      <c r="A65" s="20">
        <v>12</v>
      </c>
      <c r="B65" s="20">
        <v>1</v>
      </c>
      <c r="C65" s="20" t="s">
        <v>37</v>
      </c>
      <c r="D65" s="20" t="s">
        <v>26</v>
      </c>
      <c r="E65" s="20">
        <v>90</v>
      </c>
      <c r="F65" s="20" t="s">
        <v>1423</v>
      </c>
      <c r="G65" s="20" t="s">
        <v>1424</v>
      </c>
      <c r="H65" s="20" t="s">
        <v>49</v>
      </c>
      <c r="I65" s="20" t="s">
        <v>20</v>
      </c>
      <c r="J65" s="46">
        <v>26084</v>
      </c>
      <c r="K65" s="20" t="s">
        <v>52</v>
      </c>
      <c r="L65" s="19">
        <v>88.8</v>
      </c>
      <c r="M65" s="32">
        <v>0.6444</v>
      </c>
      <c r="N65" s="20">
        <v>180</v>
      </c>
      <c r="O65" s="20">
        <v>185</v>
      </c>
      <c r="P65" s="70">
        <v>195</v>
      </c>
      <c r="Q65" s="20"/>
      <c r="R65" s="31">
        <v>185</v>
      </c>
      <c r="S65" s="32">
        <f t="shared" si="3"/>
        <v>119.214</v>
      </c>
      <c r="T65" s="20"/>
      <c r="U65" s="20"/>
      <c r="V65" s="20">
        <v>12</v>
      </c>
    </row>
    <row r="66" spans="1:22" ht="12.75">
      <c r="A66" s="106">
        <v>3</v>
      </c>
      <c r="B66" s="20">
        <v>3</v>
      </c>
      <c r="C66" s="20" t="s">
        <v>37</v>
      </c>
      <c r="D66" s="20" t="s">
        <v>26</v>
      </c>
      <c r="E66" s="20">
        <v>90</v>
      </c>
      <c r="F66" s="20" t="s">
        <v>1426</v>
      </c>
      <c r="G66" s="20" t="s">
        <v>33</v>
      </c>
      <c r="H66" s="20" t="s">
        <v>33</v>
      </c>
      <c r="I66" s="20" t="s">
        <v>33</v>
      </c>
      <c r="J66" s="46">
        <v>32644</v>
      </c>
      <c r="K66" s="45" t="s">
        <v>19</v>
      </c>
      <c r="L66" s="19">
        <v>88.2</v>
      </c>
      <c r="M66" s="32">
        <v>0.5926</v>
      </c>
      <c r="N66" s="20">
        <v>210</v>
      </c>
      <c r="O66" s="20">
        <v>217.5</v>
      </c>
      <c r="P66" s="20">
        <v>225</v>
      </c>
      <c r="Q66" s="20"/>
      <c r="R66" s="31">
        <v>225</v>
      </c>
      <c r="S66" s="32">
        <f t="shared" si="3"/>
        <v>133.335</v>
      </c>
      <c r="T66" s="20"/>
      <c r="U66" s="20" t="s">
        <v>1354</v>
      </c>
      <c r="V66" s="106">
        <v>3</v>
      </c>
    </row>
    <row r="67" spans="1:22" ht="12.75">
      <c r="A67" s="20">
        <v>0</v>
      </c>
      <c r="B67" s="20" t="s">
        <v>172</v>
      </c>
      <c r="C67" s="20" t="s">
        <v>37</v>
      </c>
      <c r="D67" s="20" t="s">
        <v>26</v>
      </c>
      <c r="E67" s="20">
        <v>90</v>
      </c>
      <c r="F67" s="20" t="s">
        <v>1425</v>
      </c>
      <c r="G67" s="20" t="s">
        <v>203</v>
      </c>
      <c r="H67" s="20" t="s">
        <v>1159</v>
      </c>
      <c r="I67" s="20" t="s">
        <v>20</v>
      </c>
      <c r="J67" s="46">
        <v>30856</v>
      </c>
      <c r="K67" s="45" t="s">
        <v>19</v>
      </c>
      <c r="L67" s="19">
        <v>88.2</v>
      </c>
      <c r="M67" s="32">
        <v>0.5926</v>
      </c>
      <c r="N67" s="70">
        <v>187.5</v>
      </c>
      <c r="O67" s="70">
        <v>187.5</v>
      </c>
      <c r="P67" s="70">
        <v>187.5</v>
      </c>
      <c r="Q67" s="20"/>
      <c r="R67" s="31">
        <v>0</v>
      </c>
      <c r="S67" s="32">
        <f t="shared" si="3"/>
        <v>0</v>
      </c>
      <c r="T67" s="20"/>
      <c r="U67" s="20"/>
      <c r="V67" s="20">
        <v>0</v>
      </c>
    </row>
    <row r="68" spans="1:22" ht="12.75">
      <c r="A68" s="20">
        <v>12</v>
      </c>
      <c r="B68" s="20">
        <v>1</v>
      </c>
      <c r="C68" s="20" t="s">
        <v>37</v>
      </c>
      <c r="D68" s="20" t="s">
        <v>26</v>
      </c>
      <c r="E68" s="20">
        <v>90</v>
      </c>
      <c r="F68" s="20" t="s">
        <v>1430</v>
      </c>
      <c r="G68" s="20" t="s">
        <v>418</v>
      </c>
      <c r="H68" s="20" t="s">
        <v>418</v>
      </c>
      <c r="I68" s="20" t="s">
        <v>20</v>
      </c>
      <c r="J68" s="46">
        <v>33752</v>
      </c>
      <c r="K68" s="20" t="s">
        <v>19</v>
      </c>
      <c r="L68" s="19">
        <v>88.3</v>
      </c>
      <c r="M68" s="32">
        <v>0.5922</v>
      </c>
      <c r="N68" s="20">
        <v>265</v>
      </c>
      <c r="O68" s="20">
        <v>282.5</v>
      </c>
      <c r="P68" s="20">
        <v>290</v>
      </c>
      <c r="Q68" s="20"/>
      <c r="R68" s="31">
        <v>290</v>
      </c>
      <c r="S68" s="32">
        <f t="shared" si="3"/>
        <v>171.73799999999997</v>
      </c>
      <c r="T68" s="20" t="s">
        <v>374</v>
      </c>
      <c r="U68" s="20" t="s">
        <v>532</v>
      </c>
      <c r="V68" s="20">
        <v>27</v>
      </c>
    </row>
    <row r="69" spans="1:22" ht="12.75">
      <c r="A69" s="20">
        <v>5</v>
      </c>
      <c r="B69" s="20">
        <v>2</v>
      </c>
      <c r="C69" s="20" t="s">
        <v>37</v>
      </c>
      <c r="D69" s="20" t="s">
        <v>26</v>
      </c>
      <c r="E69" s="20">
        <v>90</v>
      </c>
      <c r="F69" s="20" t="s">
        <v>1428</v>
      </c>
      <c r="G69" s="20" t="s">
        <v>33</v>
      </c>
      <c r="H69" s="20" t="s">
        <v>33</v>
      </c>
      <c r="I69" s="20" t="s">
        <v>33</v>
      </c>
      <c r="J69" s="46">
        <v>28378</v>
      </c>
      <c r="K69" s="20" t="s">
        <v>19</v>
      </c>
      <c r="L69" s="19">
        <v>89.5</v>
      </c>
      <c r="M69" s="32">
        <v>0.5891</v>
      </c>
      <c r="N69" s="20">
        <v>245</v>
      </c>
      <c r="O69" s="20">
        <v>255</v>
      </c>
      <c r="P69" s="70">
        <v>257.5</v>
      </c>
      <c r="Q69" s="20"/>
      <c r="R69" s="31">
        <v>255</v>
      </c>
      <c r="S69" s="32">
        <f t="shared" si="3"/>
        <v>150.2205</v>
      </c>
      <c r="T69" s="20"/>
      <c r="U69" s="20" t="s">
        <v>532</v>
      </c>
      <c r="V69" s="20">
        <v>5</v>
      </c>
    </row>
    <row r="70" spans="1:22" ht="12.75">
      <c r="A70" s="20">
        <v>5</v>
      </c>
      <c r="B70" s="20">
        <v>2</v>
      </c>
      <c r="C70" s="20" t="s">
        <v>37</v>
      </c>
      <c r="D70" s="20" t="s">
        <v>26</v>
      </c>
      <c r="E70" s="20">
        <v>100</v>
      </c>
      <c r="F70" s="20" t="s">
        <v>1573</v>
      </c>
      <c r="G70" s="20" t="s">
        <v>782</v>
      </c>
      <c r="H70" s="20" t="s">
        <v>49</v>
      </c>
      <c r="I70" s="20" t="s">
        <v>20</v>
      </c>
      <c r="J70" s="46">
        <v>20646</v>
      </c>
      <c r="K70" s="20" t="s">
        <v>53</v>
      </c>
      <c r="L70" s="19">
        <v>93.7</v>
      </c>
      <c r="M70" s="32">
        <v>1.0039</v>
      </c>
      <c r="N70" s="70">
        <v>190</v>
      </c>
      <c r="O70" s="70">
        <v>200</v>
      </c>
      <c r="P70" s="20">
        <v>200</v>
      </c>
      <c r="Q70" s="20"/>
      <c r="R70" s="31">
        <v>200</v>
      </c>
      <c r="S70" s="32">
        <f t="shared" si="3"/>
        <v>200.78</v>
      </c>
      <c r="T70" s="20" t="s">
        <v>370</v>
      </c>
      <c r="U70" s="20" t="s">
        <v>1574</v>
      </c>
      <c r="V70" s="20">
        <v>41</v>
      </c>
    </row>
    <row r="71" spans="1:22" ht="12.75">
      <c r="A71" s="20">
        <v>12</v>
      </c>
      <c r="B71" s="20">
        <v>1</v>
      </c>
      <c r="C71" s="20" t="s">
        <v>37</v>
      </c>
      <c r="D71" s="20" t="s">
        <v>26</v>
      </c>
      <c r="E71" s="20">
        <v>100</v>
      </c>
      <c r="F71" s="20" t="s">
        <v>1056</v>
      </c>
      <c r="G71" s="20" t="s">
        <v>75</v>
      </c>
      <c r="H71" s="20" t="s">
        <v>1057</v>
      </c>
      <c r="I71" s="20" t="s">
        <v>20</v>
      </c>
      <c r="J71" s="46">
        <v>21257</v>
      </c>
      <c r="K71" s="20" t="s">
        <v>53</v>
      </c>
      <c r="L71" s="19">
        <v>99.9</v>
      </c>
      <c r="M71" s="32">
        <v>0.9118</v>
      </c>
      <c r="N71" s="20">
        <v>215</v>
      </c>
      <c r="O71" s="20">
        <v>218</v>
      </c>
      <c r="P71" s="20">
        <v>220</v>
      </c>
      <c r="Q71" s="20"/>
      <c r="R71" s="31">
        <v>220</v>
      </c>
      <c r="S71" s="32">
        <f t="shared" si="3"/>
        <v>200.596</v>
      </c>
      <c r="T71" s="20" t="s">
        <v>371</v>
      </c>
      <c r="U71" s="20" t="s">
        <v>990</v>
      </c>
      <c r="V71" s="20">
        <v>27</v>
      </c>
    </row>
    <row r="72" spans="1:22" ht="12.75">
      <c r="A72" s="20">
        <v>12</v>
      </c>
      <c r="B72" s="20">
        <v>1</v>
      </c>
      <c r="C72" s="20" t="s">
        <v>37</v>
      </c>
      <c r="D72" s="20" t="s">
        <v>26</v>
      </c>
      <c r="E72" s="20">
        <v>100</v>
      </c>
      <c r="F72" s="20" t="s">
        <v>1577</v>
      </c>
      <c r="G72" s="20" t="s">
        <v>514</v>
      </c>
      <c r="H72" s="20" t="s">
        <v>23</v>
      </c>
      <c r="I72" s="20" t="s">
        <v>20</v>
      </c>
      <c r="J72" s="46">
        <v>29790</v>
      </c>
      <c r="K72" s="20" t="s">
        <v>19</v>
      </c>
      <c r="L72" s="19">
        <v>96.8</v>
      </c>
      <c r="M72" s="32">
        <v>0.5624</v>
      </c>
      <c r="N72" s="70">
        <v>220</v>
      </c>
      <c r="O72" s="70">
        <v>225</v>
      </c>
      <c r="P72" s="20">
        <v>232.5</v>
      </c>
      <c r="Q72" s="20"/>
      <c r="R72" s="31">
        <v>232.5</v>
      </c>
      <c r="S72" s="32">
        <f t="shared" si="3"/>
        <v>130.758</v>
      </c>
      <c r="T72" s="20"/>
      <c r="U72" s="20"/>
      <c r="V72" s="20">
        <v>12</v>
      </c>
    </row>
    <row r="73" spans="1:22" ht="12.75">
      <c r="A73" s="20">
        <v>5</v>
      </c>
      <c r="B73" s="20">
        <v>2</v>
      </c>
      <c r="C73" s="20" t="s">
        <v>37</v>
      </c>
      <c r="D73" s="20" t="s">
        <v>26</v>
      </c>
      <c r="E73" s="20">
        <v>100</v>
      </c>
      <c r="F73" s="20" t="s">
        <v>1071</v>
      </c>
      <c r="G73" s="20" t="s">
        <v>1575</v>
      </c>
      <c r="H73" s="20" t="s">
        <v>88</v>
      </c>
      <c r="I73" s="20" t="s">
        <v>20</v>
      </c>
      <c r="J73" s="46">
        <v>29687</v>
      </c>
      <c r="K73" s="20" t="s">
        <v>19</v>
      </c>
      <c r="L73" s="19">
        <v>98.1</v>
      </c>
      <c r="M73" s="32">
        <v>0.5589</v>
      </c>
      <c r="N73" s="20">
        <v>200</v>
      </c>
      <c r="O73" s="20">
        <v>210</v>
      </c>
      <c r="P73" s="20">
        <v>215</v>
      </c>
      <c r="Q73" s="20"/>
      <c r="R73" s="31">
        <v>215</v>
      </c>
      <c r="S73" s="32">
        <f t="shared" si="3"/>
        <v>120.16349999999998</v>
      </c>
      <c r="T73" s="20"/>
      <c r="U73" s="20" t="s">
        <v>1389</v>
      </c>
      <c r="V73" s="20">
        <v>5</v>
      </c>
    </row>
    <row r="74" spans="1:22" ht="12.75">
      <c r="A74" s="20">
        <v>3</v>
      </c>
      <c r="B74" s="20">
        <v>3</v>
      </c>
      <c r="C74" s="20" t="s">
        <v>37</v>
      </c>
      <c r="D74" s="20" t="s">
        <v>26</v>
      </c>
      <c r="E74" s="20">
        <v>100</v>
      </c>
      <c r="F74" s="20" t="s">
        <v>1569</v>
      </c>
      <c r="G74" s="20" t="s">
        <v>1209</v>
      </c>
      <c r="H74" s="20" t="s">
        <v>62</v>
      </c>
      <c r="I74" s="20" t="s">
        <v>20</v>
      </c>
      <c r="J74" s="46">
        <v>29872</v>
      </c>
      <c r="K74" s="20" t="s">
        <v>19</v>
      </c>
      <c r="L74" s="19">
        <v>98.6</v>
      </c>
      <c r="M74" s="32">
        <v>0.5575</v>
      </c>
      <c r="N74" s="20">
        <v>160</v>
      </c>
      <c r="O74" s="20">
        <v>180</v>
      </c>
      <c r="P74" s="20">
        <v>195</v>
      </c>
      <c r="Q74" s="20"/>
      <c r="R74" s="31">
        <v>195</v>
      </c>
      <c r="S74" s="32">
        <f t="shared" si="3"/>
        <v>108.7125</v>
      </c>
      <c r="T74" s="20"/>
      <c r="U74" s="20" t="s">
        <v>1570</v>
      </c>
      <c r="V74" s="20">
        <v>3</v>
      </c>
    </row>
    <row r="75" spans="1:22" ht="12.75">
      <c r="A75" s="20">
        <v>12</v>
      </c>
      <c r="B75" s="20">
        <v>1</v>
      </c>
      <c r="C75" s="20" t="s">
        <v>37</v>
      </c>
      <c r="D75" s="20" t="s">
        <v>26</v>
      </c>
      <c r="E75" s="20">
        <v>110</v>
      </c>
      <c r="F75" s="20" t="s">
        <v>1585</v>
      </c>
      <c r="G75" s="20" t="s">
        <v>1586</v>
      </c>
      <c r="H75" s="20" t="s">
        <v>256</v>
      </c>
      <c r="I75" s="20" t="s">
        <v>20</v>
      </c>
      <c r="J75" s="46">
        <v>26575</v>
      </c>
      <c r="K75" s="20" t="s">
        <v>52</v>
      </c>
      <c r="L75" s="19">
        <v>106.2</v>
      </c>
      <c r="M75" s="32">
        <v>0.5677</v>
      </c>
      <c r="N75" s="20">
        <v>230</v>
      </c>
      <c r="O75" s="20">
        <v>235</v>
      </c>
      <c r="P75" s="20">
        <v>240</v>
      </c>
      <c r="Q75" s="20"/>
      <c r="R75" s="31">
        <v>240</v>
      </c>
      <c r="S75" s="32">
        <f t="shared" si="3"/>
        <v>136.248</v>
      </c>
      <c r="T75" s="20"/>
      <c r="U75" s="20" t="s">
        <v>990</v>
      </c>
      <c r="V75" s="20">
        <v>12</v>
      </c>
    </row>
    <row r="76" spans="1:22" ht="12.75">
      <c r="A76" s="20">
        <v>12</v>
      </c>
      <c r="B76" s="20">
        <v>1</v>
      </c>
      <c r="C76" s="20" t="s">
        <v>37</v>
      </c>
      <c r="D76" s="20" t="s">
        <v>26</v>
      </c>
      <c r="E76" s="20">
        <v>110</v>
      </c>
      <c r="F76" s="20" t="s">
        <v>521</v>
      </c>
      <c r="G76" s="20" t="s">
        <v>705</v>
      </c>
      <c r="H76" s="20" t="s">
        <v>705</v>
      </c>
      <c r="I76" s="20" t="s">
        <v>20</v>
      </c>
      <c r="J76" s="46">
        <v>25039</v>
      </c>
      <c r="K76" s="20" t="s">
        <v>123</v>
      </c>
      <c r="L76" s="19">
        <v>108</v>
      </c>
      <c r="M76" s="32">
        <v>0.6324</v>
      </c>
      <c r="N76" s="20">
        <v>160</v>
      </c>
      <c r="O76" s="93">
        <v>170</v>
      </c>
      <c r="P76" s="93">
        <v>182.5</v>
      </c>
      <c r="Q76" s="20">
        <v>190</v>
      </c>
      <c r="R76" s="31">
        <v>182.5</v>
      </c>
      <c r="S76" s="32">
        <f t="shared" si="3"/>
        <v>115.413</v>
      </c>
      <c r="T76" s="20"/>
      <c r="U76" s="20" t="s">
        <v>1279</v>
      </c>
      <c r="V76" s="20">
        <v>12</v>
      </c>
    </row>
    <row r="77" spans="1:22" ht="12.75">
      <c r="A77" s="20">
        <v>12</v>
      </c>
      <c r="B77" s="20">
        <v>1</v>
      </c>
      <c r="C77" s="20" t="s">
        <v>37</v>
      </c>
      <c r="D77" s="20" t="s">
        <v>26</v>
      </c>
      <c r="E77" s="20">
        <v>110</v>
      </c>
      <c r="F77" s="20" t="s">
        <v>1090</v>
      </c>
      <c r="G77" s="20" t="s">
        <v>134</v>
      </c>
      <c r="H77" s="20" t="s">
        <v>88</v>
      </c>
      <c r="I77" s="20" t="s">
        <v>20</v>
      </c>
      <c r="J77" s="46">
        <v>22856</v>
      </c>
      <c r="K77" s="20" t="s">
        <v>158</v>
      </c>
      <c r="L77" s="19">
        <v>101.4</v>
      </c>
      <c r="M77" s="32">
        <v>0.7876</v>
      </c>
      <c r="N77" s="20">
        <v>195</v>
      </c>
      <c r="O77" s="70">
        <v>205</v>
      </c>
      <c r="P77" s="20">
        <v>207.5</v>
      </c>
      <c r="Q77" s="20"/>
      <c r="R77" s="31">
        <v>207.5</v>
      </c>
      <c r="S77" s="32">
        <f t="shared" si="3"/>
        <v>163.427</v>
      </c>
      <c r="T77" s="20" t="s">
        <v>372</v>
      </c>
      <c r="U77" s="20" t="s">
        <v>990</v>
      </c>
      <c r="V77" s="20">
        <v>21</v>
      </c>
    </row>
    <row r="78" spans="1:22" ht="12.75">
      <c r="A78" s="20">
        <v>12</v>
      </c>
      <c r="B78" s="20">
        <v>1</v>
      </c>
      <c r="C78" s="20" t="s">
        <v>37</v>
      </c>
      <c r="D78" s="20" t="s">
        <v>26</v>
      </c>
      <c r="E78" s="20">
        <v>110</v>
      </c>
      <c r="F78" s="20" t="s">
        <v>1585</v>
      </c>
      <c r="G78" s="20" t="s">
        <v>1586</v>
      </c>
      <c r="H78" s="20" t="s">
        <v>256</v>
      </c>
      <c r="I78" s="20" t="s">
        <v>20</v>
      </c>
      <c r="J78" s="46">
        <v>26575</v>
      </c>
      <c r="K78" s="20" t="s">
        <v>19</v>
      </c>
      <c r="L78" s="19">
        <v>106.2</v>
      </c>
      <c r="M78" s="32">
        <v>0.5417</v>
      </c>
      <c r="N78" s="20">
        <v>230</v>
      </c>
      <c r="O78" s="20">
        <v>235</v>
      </c>
      <c r="P78" s="20">
        <v>240</v>
      </c>
      <c r="Q78" s="20"/>
      <c r="R78" s="31">
        <v>240</v>
      </c>
      <c r="S78" s="32">
        <f t="shared" si="3"/>
        <v>130.00799999999998</v>
      </c>
      <c r="T78" s="20"/>
      <c r="U78" s="20" t="s">
        <v>990</v>
      </c>
      <c r="V78" s="20">
        <v>12</v>
      </c>
    </row>
    <row r="79" spans="1:22" ht="12.75">
      <c r="A79" s="20">
        <v>5</v>
      </c>
      <c r="B79" s="20">
        <v>2</v>
      </c>
      <c r="C79" s="20" t="s">
        <v>37</v>
      </c>
      <c r="D79" s="20" t="s">
        <v>26</v>
      </c>
      <c r="E79" s="20">
        <v>110</v>
      </c>
      <c r="F79" s="20" t="s">
        <v>1583</v>
      </c>
      <c r="G79" s="20" t="s">
        <v>1361</v>
      </c>
      <c r="H79" s="20" t="s">
        <v>62</v>
      </c>
      <c r="I79" s="20" t="s">
        <v>20</v>
      </c>
      <c r="J79" s="46">
        <v>32779</v>
      </c>
      <c r="K79" s="20" t="s">
        <v>19</v>
      </c>
      <c r="L79" s="19">
        <v>107.5</v>
      </c>
      <c r="M79" s="32">
        <v>0.5398</v>
      </c>
      <c r="N79" s="20">
        <v>200</v>
      </c>
      <c r="O79" s="20">
        <v>215</v>
      </c>
      <c r="P79" s="20">
        <v>220</v>
      </c>
      <c r="Q79" s="20"/>
      <c r="R79" s="31">
        <v>220</v>
      </c>
      <c r="S79" s="32">
        <f t="shared" si="3"/>
        <v>118.75599999999999</v>
      </c>
      <c r="T79" s="20"/>
      <c r="U79" s="20"/>
      <c r="V79" s="20">
        <v>5</v>
      </c>
    </row>
    <row r="80" spans="1:22" ht="12.75">
      <c r="A80" s="20">
        <v>0</v>
      </c>
      <c r="B80" s="20" t="s">
        <v>172</v>
      </c>
      <c r="C80" s="20" t="s">
        <v>37</v>
      </c>
      <c r="D80" s="20" t="s">
        <v>26</v>
      </c>
      <c r="E80" s="20">
        <v>125</v>
      </c>
      <c r="F80" s="20" t="s">
        <v>1165</v>
      </c>
      <c r="G80" s="20" t="s">
        <v>185</v>
      </c>
      <c r="H80" s="20" t="s">
        <v>23</v>
      </c>
      <c r="I80" s="20" t="s">
        <v>20</v>
      </c>
      <c r="J80" s="46">
        <v>25384</v>
      </c>
      <c r="K80" s="20" t="s">
        <v>52</v>
      </c>
      <c r="L80" s="19">
        <v>122.8</v>
      </c>
      <c r="M80" s="32">
        <v>0.5995</v>
      </c>
      <c r="N80" s="70">
        <v>220</v>
      </c>
      <c r="O80" s="20">
        <v>0</v>
      </c>
      <c r="P80" s="20">
        <v>0</v>
      </c>
      <c r="Q80" s="20"/>
      <c r="R80" s="31">
        <v>0</v>
      </c>
      <c r="S80" s="32">
        <f t="shared" si="3"/>
        <v>0</v>
      </c>
      <c r="T80" s="20"/>
      <c r="U80" s="20"/>
      <c r="V80" s="20">
        <v>0</v>
      </c>
    </row>
    <row r="81" spans="1:22" ht="12.75">
      <c r="A81" s="20">
        <v>0</v>
      </c>
      <c r="B81" s="20" t="s">
        <v>172</v>
      </c>
      <c r="C81" s="20" t="s">
        <v>37</v>
      </c>
      <c r="D81" s="20" t="s">
        <v>26</v>
      </c>
      <c r="E81" s="20">
        <v>125</v>
      </c>
      <c r="F81" s="20" t="s">
        <v>1584</v>
      </c>
      <c r="G81" s="20" t="s">
        <v>514</v>
      </c>
      <c r="H81" s="20" t="s">
        <v>1159</v>
      </c>
      <c r="I81" s="20" t="s">
        <v>20</v>
      </c>
      <c r="J81" s="46">
        <v>24105</v>
      </c>
      <c r="K81" s="20" t="s">
        <v>123</v>
      </c>
      <c r="L81" s="19">
        <v>121.7</v>
      </c>
      <c r="M81" s="32">
        <v>0.6729</v>
      </c>
      <c r="N81" s="70">
        <v>207.5</v>
      </c>
      <c r="O81" s="70">
        <v>207.5</v>
      </c>
      <c r="P81" s="70">
        <v>207.5</v>
      </c>
      <c r="Q81" s="20"/>
      <c r="R81" s="31">
        <v>0</v>
      </c>
      <c r="S81" s="32">
        <f t="shared" si="3"/>
        <v>0</v>
      </c>
      <c r="T81" s="20"/>
      <c r="U81" s="20" t="s">
        <v>207</v>
      </c>
      <c r="V81" s="20">
        <v>0</v>
      </c>
    </row>
    <row r="82" spans="1:22" ht="12.75">
      <c r="A82" s="20">
        <v>12</v>
      </c>
      <c r="B82" s="20">
        <v>1</v>
      </c>
      <c r="C82" s="20" t="s">
        <v>37</v>
      </c>
      <c r="D82" s="20" t="s">
        <v>26</v>
      </c>
      <c r="E82" s="20">
        <v>125</v>
      </c>
      <c r="F82" s="20" t="s">
        <v>1588</v>
      </c>
      <c r="G82" s="20" t="s">
        <v>896</v>
      </c>
      <c r="H82" s="20" t="s">
        <v>896</v>
      </c>
      <c r="I82" s="20" t="s">
        <v>20</v>
      </c>
      <c r="J82" s="46">
        <v>29793</v>
      </c>
      <c r="K82" s="20" t="s">
        <v>19</v>
      </c>
      <c r="L82" s="19">
        <v>111.4</v>
      </c>
      <c r="M82" s="32">
        <v>0.5349</v>
      </c>
      <c r="N82" s="20">
        <v>245</v>
      </c>
      <c r="O82" s="70">
        <v>255</v>
      </c>
      <c r="P82" s="70">
        <v>255</v>
      </c>
      <c r="Q82" s="20"/>
      <c r="R82" s="31">
        <v>245</v>
      </c>
      <c r="S82" s="32">
        <f t="shared" si="3"/>
        <v>131.0505</v>
      </c>
      <c r="T82" s="20"/>
      <c r="U82" s="20" t="s">
        <v>1589</v>
      </c>
      <c r="V82" s="20">
        <v>12</v>
      </c>
    </row>
    <row r="83" spans="1:22" ht="12.75">
      <c r="A83" s="20">
        <v>12</v>
      </c>
      <c r="B83" s="20">
        <v>1</v>
      </c>
      <c r="C83" s="20" t="s">
        <v>37</v>
      </c>
      <c r="D83" s="20" t="s">
        <v>26</v>
      </c>
      <c r="E83" s="20">
        <v>140</v>
      </c>
      <c r="F83" s="20" t="s">
        <v>1130</v>
      </c>
      <c r="G83" s="20" t="s">
        <v>203</v>
      </c>
      <c r="H83" s="20" t="s">
        <v>1159</v>
      </c>
      <c r="I83" s="20" t="s">
        <v>20</v>
      </c>
      <c r="J83" s="46">
        <v>22010</v>
      </c>
      <c r="K83" s="20" t="s">
        <v>158</v>
      </c>
      <c r="L83" s="19">
        <v>135.4</v>
      </c>
      <c r="M83" s="32">
        <v>0.7806</v>
      </c>
      <c r="N83" s="20">
        <v>170</v>
      </c>
      <c r="O83" s="70">
        <v>180</v>
      </c>
      <c r="P83" s="20">
        <v>0</v>
      </c>
      <c r="Q83" s="20"/>
      <c r="R83" s="31">
        <v>170</v>
      </c>
      <c r="S83" s="32">
        <f t="shared" si="3"/>
        <v>132.702</v>
      </c>
      <c r="T83" s="20"/>
      <c r="U83" s="20"/>
      <c r="V83" s="20">
        <v>12</v>
      </c>
    </row>
    <row r="84" spans="1:22" ht="12.75">
      <c r="A84" s="20">
        <v>12</v>
      </c>
      <c r="B84" s="20">
        <v>1</v>
      </c>
      <c r="C84" s="20" t="s">
        <v>37</v>
      </c>
      <c r="D84" s="20" t="s">
        <v>26</v>
      </c>
      <c r="E84" s="20">
        <v>140</v>
      </c>
      <c r="F84" s="20" t="s">
        <v>1592</v>
      </c>
      <c r="G84" s="20" t="s">
        <v>75</v>
      </c>
      <c r="H84" s="20" t="s">
        <v>62</v>
      </c>
      <c r="I84" s="20" t="s">
        <v>20</v>
      </c>
      <c r="J84" s="46">
        <v>29633</v>
      </c>
      <c r="K84" s="20" t="s">
        <v>19</v>
      </c>
      <c r="L84" s="19">
        <v>137.1</v>
      </c>
      <c r="M84" s="32">
        <v>0.5067</v>
      </c>
      <c r="N84" s="20">
        <v>310</v>
      </c>
      <c r="O84" s="20">
        <v>320</v>
      </c>
      <c r="P84" s="20">
        <v>0</v>
      </c>
      <c r="Q84" s="20"/>
      <c r="R84" s="31">
        <v>320</v>
      </c>
      <c r="S84" s="32">
        <f t="shared" si="3"/>
        <v>162.144</v>
      </c>
      <c r="T84" s="20" t="s">
        <v>375</v>
      </c>
      <c r="U84" s="20"/>
      <c r="V84" s="20">
        <v>21</v>
      </c>
    </row>
    <row r="85" spans="1:22" ht="12.75">
      <c r="A85" s="20"/>
      <c r="B85" s="20"/>
      <c r="C85" s="20"/>
      <c r="D85" s="20"/>
      <c r="E85" s="20"/>
      <c r="F85" s="31" t="s">
        <v>535</v>
      </c>
      <c r="G85" s="31" t="s">
        <v>127</v>
      </c>
      <c r="H85" s="20"/>
      <c r="I85" s="20"/>
      <c r="J85" s="46"/>
      <c r="K85" s="20"/>
      <c r="L85" s="19"/>
      <c r="M85" s="32"/>
      <c r="N85" s="20"/>
      <c r="O85" s="20"/>
      <c r="P85" s="20"/>
      <c r="Q85" s="20"/>
      <c r="R85" s="20"/>
      <c r="S85" s="32"/>
      <c r="T85" s="20"/>
      <c r="U85" s="20"/>
      <c r="V85" s="20"/>
    </row>
    <row r="86" spans="1:22" ht="12.75">
      <c r="A86" s="20"/>
      <c r="B86" s="20"/>
      <c r="C86" s="20"/>
      <c r="D86" s="20"/>
      <c r="E86" s="20"/>
      <c r="F86" s="31" t="s">
        <v>1341</v>
      </c>
      <c r="G86" s="31" t="s">
        <v>383</v>
      </c>
      <c r="H86" s="20"/>
      <c r="I86" s="20"/>
      <c r="J86" s="46"/>
      <c r="K86" s="20"/>
      <c r="L86" s="19"/>
      <c r="M86" s="32"/>
      <c r="N86" s="20"/>
      <c r="O86" s="20"/>
      <c r="P86" s="20"/>
      <c r="Q86" s="20"/>
      <c r="R86" s="20"/>
      <c r="S86" s="32"/>
      <c r="T86" s="20"/>
      <c r="U86" s="20"/>
      <c r="V86" s="20"/>
    </row>
    <row r="87" spans="1:22" ht="12.75">
      <c r="A87" s="20">
        <v>12</v>
      </c>
      <c r="B87" s="20">
        <v>1</v>
      </c>
      <c r="C87" s="20" t="s">
        <v>37</v>
      </c>
      <c r="D87" s="20" t="s">
        <v>26</v>
      </c>
      <c r="E87" s="20">
        <v>48</v>
      </c>
      <c r="F87" s="20" t="s">
        <v>551</v>
      </c>
      <c r="G87" s="20" t="s">
        <v>782</v>
      </c>
      <c r="H87" s="20" t="s">
        <v>49</v>
      </c>
      <c r="I87" s="20" t="s">
        <v>20</v>
      </c>
      <c r="J87" s="46">
        <v>24997</v>
      </c>
      <c r="K87" s="20" t="s">
        <v>123</v>
      </c>
      <c r="L87" s="19">
        <v>47.98</v>
      </c>
      <c r="M87" s="32">
        <v>1.2124</v>
      </c>
      <c r="N87" s="70">
        <v>80</v>
      </c>
      <c r="O87" s="70">
        <v>80</v>
      </c>
      <c r="P87" s="20">
        <v>80</v>
      </c>
      <c r="Q87" s="20"/>
      <c r="R87" s="20">
        <v>80</v>
      </c>
      <c r="S87" s="32">
        <f>R87*M87</f>
        <v>96.99199999999999</v>
      </c>
      <c r="T87" s="20"/>
      <c r="U87" s="20" t="s">
        <v>84</v>
      </c>
      <c r="V87" s="20">
        <v>12</v>
      </c>
    </row>
    <row r="88" spans="1:22" ht="12.75">
      <c r="A88" s="20">
        <v>12</v>
      </c>
      <c r="B88" s="20">
        <v>1</v>
      </c>
      <c r="C88" s="20" t="s">
        <v>37</v>
      </c>
      <c r="D88" s="20" t="s">
        <v>26</v>
      </c>
      <c r="E88" s="20">
        <v>48</v>
      </c>
      <c r="F88" s="20" t="s">
        <v>551</v>
      </c>
      <c r="G88" s="20" t="s">
        <v>782</v>
      </c>
      <c r="H88" s="20" t="s">
        <v>49</v>
      </c>
      <c r="I88" s="20" t="s">
        <v>20</v>
      </c>
      <c r="J88" s="46">
        <v>24997</v>
      </c>
      <c r="K88" s="45" t="s">
        <v>19</v>
      </c>
      <c r="L88" s="19">
        <v>47.98</v>
      </c>
      <c r="M88" s="32">
        <v>1.2124</v>
      </c>
      <c r="N88" s="70">
        <v>80</v>
      </c>
      <c r="O88" s="70">
        <v>80</v>
      </c>
      <c r="P88" s="20">
        <v>80</v>
      </c>
      <c r="Q88" s="20"/>
      <c r="R88" s="20">
        <v>80</v>
      </c>
      <c r="S88" s="32">
        <f>R88*M88</f>
        <v>96.99199999999999</v>
      </c>
      <c r="T88" s="20"/>
      <c r="U88" s="20" t="s">
        <v>84</v>
      </c>
      <c r="V88" s="20">
        <v>12</v>
      </c>
    </row>
    <row r="89" spans="1:22" ht="12.75">
      <c r="A89" s="20">
        <v>12</v>
      </c>
      <c r="B89" s="20">
        <v>1</v>
      </c>
      <c r="C89" s="20" t="s">
        <v>37</v>
      </c>
      <c r="D89" s="20" t="s">
        <v>26</v>
      </c>
      <c r="E89" s="20">
        <v>75</v>
      </c>
      <c r="F89" s="20" t="s">
        <v>1342</v>
      </c>
      <c r="G89" s="20" t="s">
        <v>514</v>
      </c>
      <c r="H89" s="20" t="s">
        <v>1159</v>
      </c>
      <c r="I89" s="20" t="s">
        <v>20</v>
      </c>
      <c r="J89" s="46">
        <v>34467</v>
      </c>
      <c r="K89" s="45" t="s">
        <v>19</v>
      </c>
      <c r="L89" s="19">
        <v>74</v>
      </c>
      <c r="M89" s="32"/>
      <c r="N89" s="20">
        <v>85</v>
      </c>
      <c r="O89" s="70">
        <v>90</v>
      </c>
      <c r="P89" s="70">
        <v>90</v>
      </c>
      <c r="Q89" s="20"/>
      <c r="R89" s="20">
        <v>85</v>
      </c>
      <c r="S89" s="32">
        <f>R89*M89</f>
        <v>0</v>
      </c>
      <c r="T89" s="20"/>
      <c r="U89" s="20"/>
      <c r="V89" s="20">
        <v>12</v>
      </c>
    </row>
    <row r="90" spans="1:22" ht="12.75">
      <c r="A90" s="20"/>
      <c r="B90" s="20"/>
      <c r="C90" s="20"/>
      <c r="D90" s="20"/>
      <c r="E90" s="20"/>
      <c r="F90" s="31" t="s">
        <v>535</v>
      </c>
      <c r="G90" s="31" t="s">
        <v>130</v>
      </c>
      <c r="H90" s="20"/>
      <c r="I90" s="20"/>
      <c r="J90" s="46"/>
      <c r="K90" s="20"/>
      <c r="L90" s="19"/>
      <c r="M90" s="32"/>
      <c r="N90" s="20"/>
      <c r="O90" s="20"/>
      <c r="P90" s="20"/>
      <c r="Q90" s="20"/>
      <c r="R90" s="20"/>
      <c r="S90" s="32"/>
      <c r="T90" s="20"/>
      <c r="U90" s="20"/>
      <c r="V90" s="20"/>
    </row>
    <row r="91" spans="1:22" ht="12.75">
      <c r="A91" s="20"/>
      <c r="B91" s="20"/>
      <c r="C91" s="20"/>
      <c r="D91" s="20"/>
      <c r="E91" s="20"/>
      <c r="F91" s="31" t="s">
        <v>1341</v>
      </c>
      <c r="G91" s="31" t="s">
        <v>383</v>
      </c>
      <c r="H91" s="20"/>
      <c r="I91" s="20"/>
      <c r="J91" s="46"/>
      <c r="K91" s="20"/>
      <c r="L91" s="19"/>
      <c r="M91" s="32"/>
      <c r="N91" s="20"/>
      <c r="O91" s="20"/>
      <c r="P91" s="20"/>
      <c r="Q91" s="20"/>
      <c r="R91" s="20"/>
      <c r="S91" s="32"/>
      <c r="T91" s="20"/>
      <c r="U91" s="20"/>
      <c r="V91" s="20"/>
    </row>
    <row r="92" spans="1:22" ht="12.75">
      <c r="A92" s="20">
        <v>12</v>
      </c>
      <c r="B92" s="20">
        <v>1</v>
      </c>
      <c r="C92" s="20" t="s">
        <v>37</v>
      </c>
      <c r="D92" s="20" t="s">
        <v>26</v>
      </c>
      <c r="E92" s="20">
        <v>67.5</v>
      </c>
      <c r="F92" s="20" t="s">
        <v>1345</v>
      </c>
      <c r="G92" s="20" t="s">
        <v>1240</v>
      </c>
      <c r="H92" s="20" t="s">
        <v>352</v>
      </c>
      <c r="I92" s="20" t="s">
        <v>20</v>
      </c>
      <c r="J92" s="46">
        <v>18947</v>
      </c>
      <c r="K92" s="20" t="s">
        <v>171</v>
      </c>
      <c r="L92" s="19">
        <v>64.55</v>
      </c>
      <c r="M92" s="32">
        <v>1.4887</v>
      </c>
      <c r="N92" s="70">
        <v>125</v>
      </c>
      <c r="O92" s="70">
        <v>135</v>
      </c>
      <c r="P92" s="20">
        <v>135</v>
      </c>
      <c r="Q92" s="20"/>
      <c r="R92" s="20">
        <v>135</v>
      </c>
      <c r="S92" s="32">
        <f aca="true" t="shared" si="4" ref="S92:S119">R92*M92</f>
        <v>200.97449999999998</v>
      </c>
      <c r="T92" s="20" t="s">
        <v>370</v>
      </c>
      <c r="U92" s="20"/>
      <c r="V92" s="20">
        <v>48</v>
      </c>
    </row>
    <row r="93" spans="1:22" ht="12.75">
      <c r="A93" s="20">
        <v>12</v>
      </c>
      <c r="B93" s="20">
        <v>1</v>
      </c>
      <c r="C93" s="20" t="s">
        <v>37</v>
      </c>
      <c r="D93" s="20" t="s">
        <v>26</v>
      </c>
      <c r="E93" s="20">
        <v>67.5</v>
      </c>
      <c r="F93" s="20" t="s">
        <v>1353</v>
      </c>
      <c r="G93" s="20" t="s">
        <v>134</v>
      </c>
      <c r="H93" s="20" t="s">
        <v>1159</v>
      </c>
      <c r="I93" s="20" t="s">
        <v>20</v>
      </c>
      <c r="J93" s="46">
        <v>31063</v>
      </c>
      <c r="K93" s="45" t="s">
        <v>19</v>
      </c>
      <c r="L93" s="19">
        <v>67</v>
      </c>
      <c r="M93" s="32">
        <v>0.7307</v>
      </c>
      <c r="N93" s="20">
        <v>197.5</v>
      </c>
      <c r="O93" s="20">
        <v>210</v>
      </c>
      <c r="P93" s="20">
        <v>217.5</v>
      </c>
      <c r="Q93" s="20"/>
      <c r="R93" s="20">
        <v>217.5</v>
      </c>
      <c r="S93" s="32">
        <f t="shared" si="4"/>
        <v>158.92725000000002</v>
      </c>
      <c r="T93" s="20"/>
      <c r="U93" s="20" t="s">
        <v>1354</v>
      </c>
      <c r="V93" s="20">
        <v>12</v>
      </c>
    </row>
    <row r="94" spans="1:22" ht="12.75">
      <c r="A94" s="20">
        <v>5</v>
      </c>
      <c r="B94" s="20">
        <v>2</v>
      </c>
      <c r="C94" s="20" t="s">
        <v>37</v>
      </c>
      <c r="D94" s="20" t="s">
        <v>26</v>
      </c>
      <c r="E94" s="20">
        <v>67.5</v>
      </c>
      <c r="F94" s="20" t="s">
        <v>1352</v>
      </c>
      <c r="G94" s="20" t="s">
        <v>134</v>
      </c>
      <c r="H94" s="20" t="s">
        <v>23</v>
      </c>
      <c r="I94" s="20" t="s">
        <v>20</v>
      </c>
      <c r="J94" s="46">
        <v>29328</v>
      </c>
      <c r="K94" s="20" t="s">
        <v>19</v>
      </c>
      <c r="L94" s="19">
        <v>67.35</v>
      </c>
      <c r="M94" s="32">
        <v>0.7278</v>
      </c>
      <c r="N94" s="20">
        <v>190</v>
      </c>
      <c r="O94" s="20">
        <v>200</v>
      </c>
      <c r="P94" s="20">
        <v>205</v>
      </c>
      <c r="Q94" s="20"/>
      <c r="R94" s="20">
        <v>205</v>
      </c>
      <c r="S94" s="32">
        <f t="shared" si="4"/>
        <v>149.199</v>
      </c>
      <c r="T94" s="20"/>
      <c r="U94" s="20"/>
      <c r="V94" s="20">
        <v>5</v>
      </c>
    </row>
    <row r="95" spans="1:22" ht="12.75">
      <c r="A95" s="20">
        <v>12</v>
      </c>
      <c r="B95" s="20">
        <v>1</v>
      </c>
      <c r="C95" s="20" t="s">
        <v>37</v>
      </c>
      <c r="D95" s="20" t="s">
        <v>26</v>
      </c>
      <c r="E95" s="20">
        <v>75</v>
      </c>
      <c r="F95" s="20" t="s">
        <v>1358</v>
      </c>
      <c r="G95" s="20" t="s">
        <v>1359</v>
      </c>
      <c r="H95" s="20" t="s">
        <v>1057</v>
      </c>
      <c r="I95" s="20" t="s">
        <v>20</v>
      </c>
      <c r="J95" s="46">
        <v>26798</v>
      </c>
      <c r="K95" s="20" t="s">
        <v>52</v>
      </c>
      <c r="L95" s="19">
        <v>73.4</v>
      </c>
      <c r="M95" s="32">
        <v>0.7084</v>
      </c>
      <c r="N95" s="20">
        <v>160</v>
      </c>
      <c r="O95" s="70">
        <v>180</v>
      </c>
      <c r="P95" s="20">
        <v>190</v>
      </c>
      <c r="Q95" s="20">
        <v>200</v>
      </c>
      <c r="R95" s="31">
        <v>190</v>
      </c>
      <c r="S95" s="32">
        <f t="shared" si="4"/>
        <v>134.596</v>
      </c>
      <c r="T95" s="20"/>
      <c r="U95" s="20"/>
      <c r="V95" s="20">
        <v>12</v>
      </c>
    </row>
    <row r="96" spans="1:22" ht="12.75">
      <c r="A96" s="20">
        <v>12</v>
      </c>
      <c r="B96" s="20">
        <v>1</v>
      </c>
      <c r="C96" s="20" t="s">
        <v>37</v>
      </c>
      <c r="D96" s="20" t="s">
        <v>26</v>
      </c>
      <c r="E96" s="20">
        <v>75</v>
      </c>
      <c r="F96" s="20" t="s">
        <v>105</v>
      </c>
      <c r="G96" s="20" t="s">
        <v>33</v>
      </c>
      <c r="H96" s="20" t="s">
        <v>33</v>
      </c>
      <c r="I96" s="20" t="s">
        <v>33</v>
      </c>
      <c r="J96" s="97">
        <v>31228</v>
      </c>
      <c r="K96" s="45" t="s">
        <v>19</v>
      </c>
      <c r="L96" s="96">
        <v>74.75</v>
      </c>
      <c r="M96" s="101">
        <v>0.6559</v>
      </c>
      <c r="N96" s="29">
        <v>185</v>
      </c>
      <c r="O96" s="20">
        <v>195</v>
      </c>
      <c r="P96" s="70">
        <v>200</v>
      </c>
      <c r="Q96" s="20"/>
      <c r="R96" s="31">
        <v>195</v>
      </c>
      <c r="S96" s="32">
        <f t="shared" si="4"/>
        <v>127.90050000000001</v>
      </c>
      <c r="T96" s="20"/>
      <c r="U96" s="20"/>
      <c r="V96" s="20">
        <v>12</v>
      </c>
    </row>
    <row r="97" spans="1:22" ht="12.75">
      <c r="A97" s="45">
        <v>5</v>
      </c>
      <c r="B97" s="20">
        <v>2</v>
      </c>
      <c r="C97" s="20" t="s">
        <v>37</v>
      </c>
      <c r="D97" s="20" t="s">
        <v>26</v>
      </c>
      <c r="E97" s="20">
        <v>75</v>
      </c>
      <c r="F97" s="20" t="s">
        <v>1358</v>
      </c>
      <c r="G97" s="20" t="s">
        <v>1359</v>
      </c>
      <c r="H97" s="20" t="s">
        <v>1057</v>
      </c>
      <c r="I97" s="20" t="s">
        <v>20</v>
      </c>
      <c r="J97" s="46">
        <v>26798</v>
      </c>
      <c r="K97" s="20" t="s">
        <v>19</v>
      </c>
      <c r="L97" s="19">
        <v>73.4</v>
      </c>
      <c r="M97" s="32">
        <v>0.676</v>
      </c>
      <c r="N97" s="20">
        <v>160</v>
      </c>
      <c r="O97" s="70">
        <v>180</v>
      </c>
      <c r="P97" s="20">
        <v>190</v>
      </c>
      <c r="Q97" s="20">
        <v>200</v>
      </c>
      <c r="R97" s="31">
        <v>190</v>
      </c>
      <c r="S97" s="32">
        <f t="shared" si="4"/>
        <v>128.44</v>
      </c>
      <c r="T97" s="20"/>
      <c r="U97" s="20"/>
      <c r="V97" s="45">
        <v>5</v>
      </c>
    </row>
    <row r="98" spans="1:22" ht="12.75">
      <c r="A98" s="20">
        <v>12</v>
      </c>
      <c r="B98" s="20">
        <v>1</v>
      </c>
      <c r="C98" s="20" t="s">
        <v>37</v>
      </c>
      <c r="D98" s="20" t="s">
        <v>26</v>
      </c>
      <c r="E98" s="20">
        <v>82.5</v>
      </c>
      <c r="F98" s="20" t="s">
        <v>1367</v>
      </c>
      <c r="G98" s="20" t="s">
        <v>49</v>
      </c>
      <c r="H98" s="20" t="s">
        <v>49</v>
      </c>
      <c r="I98" s="20" t="s">
        <v>20</v>
      </c>
      <c r="J98" s="46">
        <v>30462</v>
      </c>
      <c r="K98" s="20" t="s">
        <v>19</v>
      </c>
      <c r="L98" s="19">
        <v>82</v>
      </c>
      <c r="M98" s="32">
        <v>0.6219</v>
      </c>
      <c r="N98" s="20">
        <v>280</v>
      </c>
      <c r="O98" s="70">
        <v>300</v>
      </c>
      <c r="P98" s="70">
        <v>300</v>
      </c>
      <c r="Q98" s="20"/>
      <c r="R98" s="31">
        <v>280</v>
      </c>
      <c r="S98" s="32">
        <f t="shared" si="4"/>
        <v>174.132</v>
      </c>
      <c r="T98" s="20" t="s">
        <v>373</v>
      </c>
      <c r="U98" s="20"/>
      <c r="V98" s="20">
        <v>48</v>
      </c>
    </row>
    <row r="99" spans="1:22" ht="12.75">
      <c r="A99" s="20">
        <v>5</v>
      </c>
      <c r="B99" s="20">
        <v>2</v>
      </c>
      <c r="C99" s="20" t="s">
        <v>37</v>
      </c>
      <c r="D99" s="20" t="s">
        <v>26</v>
      </c>
      <c r="E99" s="20">
        <v>82.5</v>
      </c>
      <c r="F99" s="20" t="s">
        <v>946</v>
      </c>
      <c r="G99" s="20" t="s">
        <v>99</v>
      </c>
      <c r="H99" s="20" t="s">
        <v>49</v>
      </c>
      <c r="I99" s="20" t="s">
        <v>20</v>
      </c>
      <c r="J99" s="46">
        <v>31660</v>
      </c>
      <c r="K99" s="20" t="s">
        <v>19</v>
      </c>
      <c r="L99" s="19">
        <v>82.4</v>
      </c>
      <c r="M99" s="32">
        <v>0.6198</v>
      </c>
      <c r="N99" s="20">
        <v>202.5</v>
      </c>
      <c r="O99" s="20">
        <v>215</v>
      </c>
      <c r="P99" s="20">
        <v>232.5</v>
      </c>
      <c r="Q99" s="20"/>
      <c r="R99" s="31">
        <v>232.5</v>
      </c>
      <c r="S99" s="32">
        <f t="shared" si="4"/>
        <v>144.1035</v>
      </c>
      <c r="T99" s="20"/>
      <c r="U99" s="20"/>
      <c r="V99" s="20">
        <v>5</v>
      </c>
    </row>
    <row r="100" spans="1:22" ht="12.75">
      <c r="A100" s="20">
        <v>3</v>
      </c>
      <c r="B100" s="20">
        <v>3</v>
      </c>
      <c r="C100" s="20" t="s">
        <v>37</v>
      </c>
      <c r="D100" s="20" t="s">
        <v>26</v>
      </c>
      <c r="E100" s="20">
        <v>82.5</v>
      </c>
      <c r="F100" s="20" t="s">
        <v>1366</v>
      </c>
      <c r="G100" s="20" t="s">
        <v>134</v>
      </c>
      <c r="H100" s="20" t="s">
        <v>23</v>
      </c>
      <c r="I100" s="20" t="s">
        <v>20</v>
      </c>
      <c r="J100" s="46">
        <v>28873</v>
      </c>
      <c r="K100" s="20" t="s">
        <v>19</v>
      </c>
      <c r="L100" s="19">
        <v>82.4</v>
      </c>
      <c r="M100" s="32">
        <v>0.6198</v>
      </c>
      <c r="N100" s="20">
        <v>230</v>
      </c>
      <c r="O100" s="70">
        <v>272.5</v>
      </c>
      <c r="P100" s="70">
        <v>272.5</v>
      </c>
      <c r="Q100" s="20"/>
      <c r="R100" s="31">
        <v>230</v>
      </c>
      <c r="S100" s="32">
        <f t="shared" si="4"/>
        <v>142.554</v>
      </c>
      <c r="T100" s="20"/>
      <c r="U100" s="20" t="s">
        <v>947</v>
      </c>
      <c r="V100" s="20">
        <v>3</v>
      </c>
    </row>
    <row r="101" spans="1:22" ht="12.75">
      <c r="A101" s="20">
        <v>0</v>
      </c>
      <c r="B101" s="20" t="s">
        <v>172</v>
      </c>
      <c r="C101" s="20" t="s">
        <v>37</v>
      </c>
      <c r="D101" s="20" t="s">
        <v>26</v>
      </c>
      <c r="E101" s="20">
        <v>82.5</v>
      </c>
      <c r="F101" s="20" t="s">
        <v>1363</v>
      </c>
      <c r="G101" s="20" t="s">
        <v>418</v>
      </c>
      <c r="H101" s="20" t="s">
        <v>418</v>
      </c>
      <c r="I101" s="20" t="s">
        <v>20</v>
      </c>
      <c r="J101" s="46">
        <v>31299</v>
      </c>
      <c r="K101" s="20" t="s">
        <v>19</v>
      </c>
      <c r="L101" s="19">
        <v>82.1</v>
      </c>
      <c r="M101" s="32">
        <v>0.6214</v>
      </c>
      <c r="N101" s="70">
        <v>210</v>
      </c>
      <c r="O101" s="70">
        <v>210</v>
      </c>
      <c r="P101" s="70">
        <v>232.5</v>
      </c>
      <c r="Q101" s="20"/>
      <c r="R101" s="31">
        <v>0</v>
      </c>
      <c r="S101" s="32">
        <f t="shared" si="4"/>
        <v>0</v>
      </c>
      <c r="T101" s="20"/>
      <c r="U101" s="20"/>
      <c r="V101" s="20">
        <v>0</v>
      </c>
    </row>
    <row r="102" spans="1:22" ht="12.75">
      <c r="A102" s="20">
        <v>12</v>
      </c>
      <c r="B102" s="20">
        <v>1</v>
      </c>
      <c r="C102" s="20" t="s">
        <v>37</v>
      </c>
      <c r="D102" s="20" t="s">
        <v>26</v>
      </c>
      <c r="E102" s="20">
        <v>90</v>
      </c>
      <c r="F102" s="20" t="s">
        <v>1427</v>
      </c>
      <c r="G102" s="20" t="s">
        <v>1258</v>
      </c>
      <c r="H102" s="20" t="s">
        <v>418</v>
      </c>
      <c r="I102" s="20" t="s">
        <v>20</v>
      </c>
      <c r="J102" s="46">
        <v>24149</v>
      </c>
      <c r="K102" s="20" t="s">
        <v>123</v>
      </c>
      <c r="L102" s="19">
        <v>89.7</v>
      </c>
      <c r="M102" s="32">
        <v>0.7267</v>
      </c>
      <c r="N102" s="20">
        <v>240</v>
      </c>
      <c r="O102" s="20">
        <v>255</v>
      </c>
      <c r="P102" s="20">
        <v>262.5</v>
      </c>
      <c r="Q102" s="20"/>
      <c r="R102" s="31">
        <v>262.5</v>
      </c>
      <c r="S102" s="32">
        <f t="shared" si="4"/>
        <v>190.75875</v>
      </c>
      <c r="T102" s="20" t="s">
        <v>371</v>
      </c>
      <c r="U102" s="20"/>
      <c r="V102" s="20">
        <v>27</v>
      </c>
    </row>
    <row r="103" spans="1:22" ht="12.75">
      <c r="A103" s="20">
        <v>12</v>
      </c>
      <c r="B103" s="20">
        <v>1</v>
      </c>
      <c r="C103" s="20" t="s">
        <v>37</v>
      </c>
      <c r="D103" s="20" t="s">
        <v>26</v>
      </c>
      <c r="E103" s="20">
        <v>90</v>
      </c>
      <c r="F103" s="20" t="s">
        <v>1015</v>
      </c>
      <c r="G103" s="20" t="s">
        <v>211</v>
      </c>
      <c r="H103" s="20" t="s">
        <v>498</v>
      </c>
      <c r="I103" s="20" t="s">
        <v>20</v>
      </c>
      <c r="J103" s="97">
        <v>18774</v>
      </c>
      <c r="K103" s="45" t="s">
        <v>171</v>
      </c>
      <c r="L103" s="96">
        <v>90</v>
      </c>
      <c r="M103" s="101">
        <v>1.1765</v>
      </c>
      <c r="N103" s="29">
        <v>140</v>
      </c>
      <c r="O103" s="20">
        <v>150</v>
      </c>
      <c r="P103" s="20">
        <v>155</v>
      </c>
      <c r="Q103" s="20"/>
      <c r="R103" s="31">
        <v>155</v>
      </c>
      <c r="S103" s="32">
        <f t="shared" si="4"/>
        <v>182.35750000000002</v>
      </c>
      <c r="T103" s="20" t="s">
        <v>372</v>
      </c>
      <c r="U103" s="20"/>
      <c r="V103" s="20">
        <v>21</v>
      </c>
    </row>
    <row r="104" spans="1:22" ht="12.75">
      <c r="A104" s="20">
        <v>12</v>
      </c>
      <c r="B104" s="20">
        <v>1</v>
      </c>
      <c r="C104" s="20" t="s">
        <v>37</v>
      </c>
      <c r="D104" s="20" t="s">
        <v>26</v>
      </c>
      <c r="E104" s="20">
        <v>90</v>
      </c>
      <c r="F104" s="20" t="s">
        <v>1431</v>
      </c>
      <c r="G104" s="20" t="s">
        <v>49</v>
      </c>
      <c r="H104" s="20" t="s">
        <v>49</v>
      </c>
      <c r="I104" s="20" t="s">
        <v>20</v>
      </c>
      <c r="J104" s="46">
        <v>33286</v>
      </c>
      <c r="K104" s="20" t="s">
        <v>19</v>
      </c>
      <c r="L104" s="19">
        <v>90</v>
      </c>
      <c r="M104" s="32">
        <v>0.5853</v>
      </c>
      <c r="N104" s="20">
        <v>290</v>
      </c>
      <c r="O104" s="70">
        <v>305</v>
      </c>
      <c r="P104" s="20">
        <v>305</v>
      </c>
      <c r="Q104" s="20"/>
      <c r="R104" s="31">
        <f>N104</f>
        <v>290</v>
      </c>
      <c r="S104" s="32">
        <f t="shared" si="4"/>
        <v>169.73700000000002</v>
      </c>
      <c r="T104" s="20" t="s">
        <v>375</v>
      </c>
      <c r="U104" s="20" t="s">
        <v>990</v>
      </c>
      <c r="V104" s="20">
        <v>21</v>
      </c>
    </row>
    <row r="105" spans="1:22" ht="12.75">
      <c r="A105" s="20">
        <v>5</v>
      </c>
      <c r="B105" s="20">
        <v>2</v>
      </c>
      <c r="C105" s="20" t="s">
        <v>37</v>
      </c>
      <c r="D105" s="20" t="s">
        <v>26</v>
      </c>
      <c r="E105" s="20">
        <v>90</v>
      </c>
      <c r="F105" s="20" t="s">
        <v>1427</v>
      </c>
      <c r="G105" s="20" t="s">
        <v>1258</v>
      </c>
      <c r="H105" s="20" t="s">
        <v>418</v>
      </c>
      <c r="I105" s="20" t="s">
        <v>20</v>
      </c>
      <c r="J105" s="46">
        <v>24149</v>
      </c>
      <c r="K105" s="20" t="s">
        <v>19</v>
      </c>
      <c r="L105" s="19">
        <v>89.7</v>
      </c>
      <c r="M105" s="32">
        <v>0.5865</v>
      </c>
      <c r="N105" s="20">
        <v>240</v>
      </c>
      <c r="O105" s="20">
        <v>255</v>
      </c>
      <c r="P105" s="20">
        <v>262.5</v>
      </c>
      <c r="Q105" s="42"/>
      <c r="R105" s="31">
        <v>262.5</v>
      </c>
      <c r="S105" s="32">
        <f t="shared" si="4"/>
        <v>153.95625</v>
      </c>
      <c r="T105" s="20"/>
      <c r="U105" s="20"/>
      <c r="V105" s="20">
        <v>5</v>
      </c>
    </row>
    <row r="106" spans="1:22" ht="12.75">
      <c r="A106" s="20">
        <v>3</v>
      </c>
      <c r="B106" s="20">
        <v>3</v>
      </c>
      <c r="C106" s="20" t="s">
        <v>37</v>
      </c>
      <c r="D106" s="20" t="s">
        <v>26</v>
      </c>
      <c r="E106" s="20">
        <v>90</v>
      </c>
      <c r="F106" s="20" t="s">
        <v>1429</v>
      </c>
      <c r="G106" s="20" t="s">
        <v>134</v>
      </c>
      <c r="H106" s="20" t="s">
        <v>1159</v>
      </c>
      <c r="I106" s="20" t="s">
        <v>20</v>
      </c>
      <c r="J106" s="46">
        <v>29863</v>
      </c>
      <c r="K106" s="45" t="s">
        <v>19</v>
      </c>
      <c r="L106" s="19">
        <v>90</v>
      </c>
      <c r="M106" s="32">
        <v>0.5853</v>
      </c>
      <c r="N106" s="70">
        <v>245</v>
      </c>
      <c r="O106" s="70">
        <v>262.5</v>
      </c>
      <c r="P106" s="20">
        <v>262.5</v>
      </c>
      <c r="Q106" s="20"/>
      <c r="R106" s="31">
        <v>262.5</v>
      </c>
      <c r="S106" s="32">
        <f t="shared" si="4"/>
        <v>153.64125</v>
      </c>
      <c r="T106" s="20"/>
      <c r="U106" s="20"/>
      <c r="V106" s="20">
        <v>3</v>
      </c>
    </row>
    <row r="107" spans="1:22" ht="12.75">
      <c r="A107" s="20">
        <v>2</v>
      </c>
      <c r="B107" s="106">
        <v>4</v>
      </c>
      <c r="C107" s="106" t="s">
        <v>37</v>
      </c>
      <c r="D107" s="106" t="s">
        <v>26</v>
      </c>
      <c r="E107" s="106">
        <v>90</v>
      </c>
      <c r="F107" s="106" t="s">
        <v>108</v>
      </c>
      <c r="G107" s="20" t="s">
        <v>33</v>
      </c>
      <c r="H107" s="20" t="s">
        <v>109</v>
      </c>
      <c r="I107" s="20" t="s">
        <v>33</v>
      </c>
      <c r="J107" s="46">
        <v>29332</v>
      </c>
      <c r="K107" s="42" t="s">
        <v>19</v>
      </c>
      <c r="L107" s="19">
        <v>88.36</v>
      </c>
      <c r="M107" s="32">
        <v>0.5918</v>
      </c>
      <c r="N107" s="106">
        <v>220</v>
      </c>
      <c r="O107" s="20">
        <v>240</v>
      </c>
      <c r="P107" s="70">
        <v>255</v>
      </c>
      <c r="Q107" s="20"/>
      <c r="R107" s="31">
        <v>240</v>
      </c>
      <c r="S107" s="32">
        <f t="shared" si="4"/>
        <v>142.032</v>
      </c>
      <c r="T107" s="20"/>
      <c r="U107" s="20" t="s">
        <v>84</v>
      </c>
      <c r="V107" s="20">
        <v>2</v>
      </c>
    </row>
    <row r="108" spans="1:22" ht="12.75">
      <c r="A108" s="20">
        <v>12</v>
      </c>
      <c r="B108" s="20">
        <v>1</v>
      </c>
      <c r="C108" s="20" t="s">
        <v>37</v>
      </c>
      <c r="D108" s="20" t="s">
        <v>26</v>
      </c>
      <c r="E108" s="20">
        <v>100</v>
      </c>
      <c r="F108" s="20" t="s">
        <v>1568</v>
      </c>
      <c r="G108" s="20" t="s">
        <v>514</v>
      </c>
      <c r="H108" s="20" t="s">
        <v>1159</v>
      </c>
      <c r="I108" s="20" t="s">
        <v>20</v>
      </c>
      <c r="J108" s="46">
        <v>34747</v>
      </c>
      <c r="K108" s="45" t="s">
        <v>118</v>
      </c>
      <c r="L108" s="19">
        <v>90.9</v>
      </c>
      <c r="M108" s="32">
        <v>0.5819</v>
      </c>
      <c r="N108" s="70">
        <v>140</v>
      </c>
      <c r="O108" s="20">
        <v>140</v>
      </c>
      <c r="P108" s="20">
        <v>150</v>
      </c>
      <c r="Q108" s="20"/>
      <c r="R108" s="31">
        <v>150</v>
      </c>
      <c r="S108" s="32">
        <f t="shared" si="4"/>
        <v>87.285</v>
      </c>
      <c r="T108" s="20"/>
      <c r="U108" s="20"/>
      <c r="V108" s="20">
        <v>12</v>
      </c>
    </row>
    <row r="109" spans="1:22" ht="12.75">
      <c r="A109" s="20">
        <v>12</v>
      </c>
      <c r="B109" s="20">
        <v>1</v>
      </c>
      <c r="C109" s="20" t="s">
        <v>37</v>
      </c>
      <c r="D109" s="20" t="s">
        <v>26</v>
      </c>
      <c r="E109" s="20">
        <v>100</v>
      </c>
      <c r="F109" s="20" t="s">
        <v>1571</v>
      </c>
      <c r="G109" s="20" t="s">
        <v>1182</v>
      </c>
      <c r="H109" s="20" t="s">
        <v>418</v>
      </c>
      <c r="I109" s="20" t="s">
        <v>20</v>
      </c>
      <c r="J109" s="46">
        <v>26124</v>
      </c>
      <c r="K109" s="20" t="s">
        <v>52</v>
      </c>
      <c r="L109" s="19">
        <v>97.6</v>
      </c>
      <c r="M109" s="32">
        <v>0.6117</v>
      </c>
      <c r="N109" s="20">
        <v>180</v>
      </c>
      <c r="O109" s="70">
        <v>200</v>
      </c>
      <c r="P109" s="20">
        <v>200</v>
      </c>
      <c r="Q109" s="20"/>
      <c r="R109" s="31">
        <v>200</v>
      </c>
      <c r="S109" s="32">
        <f t="shared" si="4"/>
        <v>122.34</v>
      </c>
      <c r="T109" s="20"/>
      <c r="U109" s="20" t="s">
        <v>1572</v>
      </c>
      <c r="V109" s="20">
        <v>12</v>
      </c>
    </row>
    <row r="110" spans="1:22" ht="12.75">
      <c r="A110" s="20">
        <v>12</v>
      </c>
      <c r="B110" s="20">
        <v>1</v>
      </c>
      <c r="C110" s="20" t="s">
        <v>37</v>
      </c>
      <c r="D110" s="20" t="s">
        <v>26</v>
      </c>
      <c r="E110" s="20">
        <v>100</v>
      </c>
      <c r="F110" s="20" t="s">
        <v>1579</v>
      </c>
      <c r="G110" s="20" t="s">
        <v>99</v>
      </c>
      <c r="H110" s="20" t="s">
        <v>49</v>
      </c>
      <c r="I110" s="20" t="s">
        <v>20</v>
      </c>
      <c r="J110" s="46">
        <v>30408</v>
      </c>
      <c r="K110" s="20" t="s">
        <v>19</v>
      </c>
      <c r="L110" s="19">
        <v>94.8</v>
      </c>
      <c r="M110" s="32">
        <v>0.5685</v>
      </c>
      <c r="N110" s="20">
        <v>245</v>
      </c>
      <c r="O110" s="20">
        <v>265</v>
      </c>
      <c r="P110" s="20">
        <v>275</v>
      </c>
      <c r="Q110" s="20"/>
      <c r="R110" s="31">
        <v>275</v>
      </c>
      <c r="S110" s="32">
        <f t="shared" si="4"/>
        <v>156.3375</v>
      </c>
      <c r="T110" s="20"/>
      <c r="U110" s="20" t="s">
        <v>1580</v>
      </c>
      <c r="V110" s="20">
        <v>12</v>
      </c>
    </row>
    <row r="111" spans="1:22" ht="12.75">
      <c r="A111" s="20">
        <v>5</v>
      </c>
      <c r="B111" s="20">
        <v>2</v>
      </c>
      <c r="C111" s="20" t="s">
        <v>37</v>
      </c>
      <c r="D111" s="20" t="s">
        <v>26</v>
      </c>
      <c r="E111" s="20">
        <v>100</v>
      </c>
      <c r="F111" s="20" t="s">
        <v>1581</v>
      </c>
      <c r="G111" s="20" t="s">
        <v>514</v>
      </c>
      <c r="H111" s="20" t="s">
        <v>1159</v>
      </c>
      <c r="I111" s="20" t="s">
        <v>20</v>
      </c>
      <c r="J111" s="46">
        <v>30017</v>
      </c>
      <c r="K111" s="45" t="s">
        <v>19</v>
      </c>
      <c r="L111" s="19">
        <v>97</v>
      </c>
      <c r="M111" s="32">
        <v>0.5619</v>
      </c>
      <c r="N111" s="70">
        <v>260</v>
      </c>
      <c r="O111" s="20">
        <v>260</v>
      </c>
      <c r="P111" s="20">
        <v>275</v>
      </c>
      <c r="Q111" s="20"/>
      <c r="R111" s="31">
        <v>275</v>
      </c>
      <c r="S111" s="32">
        <f t="shared" si="4"/>
        <v>154.52249999999998</v>
      </c>
      <c r="T111" s="20"/>
      <c r="U111" s="20" t="s">
        <v>84</v>
      </c>
      <c r="V111" s="20">
        <v>5</v>
      </c>
    </row>
    <row r="112" spans="1:22" ht="12.75">
      <c r="A112" s="20">
        <v>3</v>
      </c>
      <c r="B112" s="20">
        <v>3</v>
      </c>
      <c r="C112" s="20" t="s">
        <v>37</v>
      </c>
      <c r="D112" s="20" t="s">
        <v>26</v>
      </c>
      <c r="E112" s="20">
        <v>100</v>
      </c>
      <c r="F112" s="20" t="s">
        <v>1576</v>
      </c>
      <c r="G112" s="20" t="s">
        <v>1209</v>
      </c>
      <c r="H112" s="20" t="s">
        <v>62</v>
      </c>
      <c r="I112" s="20" t="s">
        <v>20</v>
      </c>
      <c r="J112" s="46">
        <v>33124</v>
      </c>
      <c r="K112" s="20" t="s">
        <v>19</v>
      </c>
      <c r="L112" s="19">
        <v>97.9</v>
      </c>
      <c r="M112" s="32">
        <v>0.5594</v>
      </c>
      <c r="N112" s="20">
        <v>202.5</v>
      </c>
      <c r="O112" s="20">
        <v>210</v>
      </c>
      <c r="P112" s="20">
        <v>217.5</v>
      </c>
      <c r="Q112" s="20"/>
      <c r="R112" s="31">
        <v>217.5</v>
      </c>
      <c r="S112" s="32">
        <f t="shared" si="4"/>
        <v>121.6695</v>
      </c>
      <c r="T112" s="20"/>
      <c r="U112" s="20" t="s">
        <v>1280</v>
      </c>
      <c r="V112" s="20">
        <v>3</v>
      </c>
    </row>
    <row r="113" spans="1:22" ht="12.75">
      <c r="A113" s="20">
        <v>12</v>
      </c>
      <c r="B113" s="20">
        <v>1</v>
      </c>
      <c r="C113" s="20" t="s">
        <v>37</v>
      </c>
      <c r="D113" s="20" t="s">
        <v>26</v>
      </c>
      <c r="E113" s="20">
        <v>110</v>
      </c>
      <c r="F113" s="20" t="s">
        <v>1169</v>
      </c>
      <c r="G113" s="20" t="s">
        <v>33</v>
      </c>
      <c r="H113" s="20" t="s">
        <v>33</v>
      </c>
      <c r="I113" s="20" t="s">
        <v>33</v>
      </c>
      <c r="J113" s="46">
        <v>27666</v>
      </c>
      <c r="K113" s="20" t="s">
        <v>151</v>
      </c>
      <c r="L113" s="19">
        <v>106.1</v>
      </c>
      <c r="M113" s="32">
        <v>0.5517</v>
      </c>
      <c r="N113" s="20">
        <v>200</v>
      </c>
      <c r="O113" s="93">
        <v>235</v>
      </c>
      <c r="P113" s="93">
        <v>245</v>
      </c>
      <c r="Q113" s="20"/>
      <c r="R113" s="31">
        <v>245</v>
      </c>
      <c r="S113" s="32">
        <f t="shared" si="4"/>
        <v>135.16649999999998</v>
      </c>
      <c r="T113" s="20"/>
      <c r="U113" s="20" t="s">
        <v>1582</v>
      </c>
      <c r="V113" s="20">
        <v>12</v>
      </c>
    </row>
    <row r="114" spans="1:22" ht="12.75">
      <c r="A114" s="20">
        <v>0</v>
      </c>
      <c r="B114" s="20" t="s">
        <v>172</v>
      </c>
      <c r="C114" s="20" t="s">
        <v>37</v>
      </c>
      <c r="D114" s="20" t="s">
        <v>26</v>
      </c>
      <c r="E114" s="20">
        <v>110</v>
      </c>
      <c r="F114" s="20" t="s">
        <v>1590</v>
      </c>
      <c r="G114" s="20" t="s">
        <v>427</v>
      </c>
      <c r="H114" s="20" t="s">
        <v>1159</v>
      </c>
      <c r="I114" s="20" t="s">
        <v>20</v>
      </c>
      <c r="J114" s="46">
        <v>28313</v>
      </c>
      <c r="K114" s="20" t="s">
        <v>151</v>
      </c>
      <c r="L114" s="19">
        <v>110</v>
      </c>
      <c r="M114" s="32">
        <v>0.5381</v>
      </c>
      <c r="N114" s="70">
        <v>270</v>
      </c>
      <c r="O114" s="70">
        <v>282.5</v>
      </c>
      <c r="P114" s="70">
        <v>282.5</v>
      </c>
      <c r="Q114" s="20"/>
      <c r="R114" s="31">
        <v>0</v>
      </c>
      <c r="S114" s="32">
        <f t="shared" si="4"/>
        <v>0</v>
      </c>
      <c r="T114" s="20"/>
      <c r="U114" s="20" t="s">
        <v>990</v>
      </c>
      <c r="V114" s="20">
        <v>0</v>
      </c>
    </row>
    <row r="115" spans="1:22" ht="12.75">
      <c r="A115" s="20">
        <v>0</v>
      </c>
      <c r="B115" s="20" t="s">
        <v>172</v>
      </c>
      <c r="C115" s="20" t="s">
        <v>37</v>
      </c>
      <c r="D115" s="20" t="s">
        <v>26</v>
      </c>
      <c r="E115" s="20">
        <v>110</v>
      </c>
      <c r="F115" s="20" t="s">
        <v>1590</v>
      </c>
      <c r="G115" s="20" t="s">
        <v>427</v>
      </c>
      <c r="H115" s="20" t="s">
        <v>1159</v>
      </c>
      <c r="I115" s="20" t="s">
        <v>20</v>
      </c>
      <c r="J115" s="46">
        <v>28313</v>
      </c>
      <c r="K115" s="20" t="s">
        <v>19</v>
      </c>
      <c r="L115" s="19">
        <v>110</v>
      </c>
      <c r="M115" s="32">
        <v>0.5365</v>
      </c>
      <c r="N115" s="70">
        <v>270</v>
      </c>
      <c r="O115" s="70">
        <v>282.5</v>
      </c>
      <c r="P115" s="70">
        <v>282.5</v>
      </c>
      <c r="Q115" s="20"/>
      <c r="R115" s="31">
        <v>0</v>
      </c>
      <c r="S115" s="32">
        <f t="shared" si="4"/>
        <v>0</v>
      </c>
      <c r="T115" s="20"/>
      <c r="U115" s="20" t="s">
        <v>1591</v>
      </c>
      <c r="V115" s="20">
        <v>0</v>
      </c>
    </row>
    <row r="116" spans="1:22" ht="12.75">
      <c r="A116" s="20">
        <v>12</v>
      </c>
      <c r="B116" s="20">
        <v>1</v>
      </c>
      <c r="C116" s="20" t="s">
        <v>37</v>
      </c>
      <c r="D116" s="20" t="s">
        <v>26</v>
      </c>
      <c r="E116" s="20">
        <v>125</v>
      </c>
      <c r="F116" s="20" t="s">
        <v>1593</v>
      </c>
      <c r="G116" s="20" t="s">
        <v>329</v>
      </c>
      <c r="H116" s="20" t="s">
        <v>1159</v>
      </c>
      <c r="I116" s="20" t="s">
        <v>20</v>
      </c>
      <c r="J116" s="46">
        <v>28532</v>
      </c>
      <c r="K116" s="45" t="s">
        <v>151</v>
      </c>
      <c r="L116" s="19">
        <v>117.3</v>
      </c>
      <c r="M116" s="32">
        <v>0.5294</v>
      </c>
      <c r="N116" s="20">
        <v>325</v>
      </c>
      <c r="O116" s="70">
        <v>350</v>
      </c>
      <c r="P116" s="70">
        <v>350</v>
      </c>
      <c r="Q116" s="20"/>
      <c r="R116" s="31">
        <v>325</v>
      </c>
      <c r="S116" s="32">
        <f t="shared" si="4"/>
        <v>172.055</v>
      </c>
      <c r="T116" s="20"/>
      <c r="U116" s="20" t="s">
        <v>207</v>
      </c>
      <c r="V116" s="20">
        <v>12</v>
      </c>
    </row>
    <row r="117" spans="1:22" ht="12.75">
      <c r="A117" s="20">
        <v>12</v>
      </c>
      <c r="B117" s="20">
        <v>1</v>
      </c>
      <c r="C117" s="20" t="s">
        <v>37</v>
      </c>
      <c r="D117" s="20" t="s">
        <v>26</v>
      </c>
      <c r="E117" s="20">
        <v>125</v>
      </c>
      <c r="F117" s="20" t="s">
        <v>1593</v>
      </c>
      <c r="G117" s="20" t="s">
        <v>329</v>
      </c>
      <c r="H117" s="20" t="s">
        <v>1159</v>
      </c>
      <c r="I117" s="20" t="s">
        <v>20</v>
      </c>
      <c r="J117" s="46">
        <v>28532</v>
      </c>
      <c r="K117" s="45" t="s">
        <v>19</v>
      </c>
      <c r="L117" s="19">
        <v>117.3</v>
      </c>
      <c r="M117" s="32">
        <v>0.5294</v>
      </c>
      <c r="N117" s="20">
        <v>325</v>
      </c>
      <c r="O117" s="70">
        <v>350</v>
      </c>
      <c r="P117" s="70">
        <v>350</v>
      </c>
      <c r="Q117" s="20"/>
      <c r="R117" s="31">
        <v>325</v>
      </c>
      <c r="S117" s="32">
        <f t="shared" si="4"/>
        <v>172.055</v>
      </c>
      <c r="T117" s="20" t="s">
        <v>374</v>
      </c>
      <c r="U117" s="20" t="s">
        <v>1594</v>
      </c>
      <c r="V117" s="20">
        <v>27</v>
      </c>
    </row>
    <row r="118" spans="1:22" ht="12.75">
      <c r="A118" s="20">
        <v>5</v>
      </c>
      <c r="B118" s="20">
        <v>2</v>
      </c>
      <c r="C118" s="20" t="s">
        <v>37</v>
      </c>
      <c r="D118" s="20" t="s">
        <v>26</v>
      </c>
      <c r="E118" s="20">
        <v>125</v>
      </c>
      <c r="F118" s="20" t="s">
        <v>1448</v>
      </c>
      <c r="G118" s="20" t="s">
        <v>99</v>
      </c>
      <c r="H118" s="20" t="s">
        <v>49</v>
      </c>
      <c r="I118" s="20" t="s">
        <v>20</v>
      </c>
      <c r="J118" s="46">
        <v>30241</v>
      </c>
      <c r="K118" s="45" t="s">
        <v>19</v>
      </c>
      <c r="L118" s="19">
        <v>123.7</v>
      </c>
      <c r="M118" s="32">
        <v>0.5228</v>
      </c>
      <c r="N118" s="70">
        <v>300</v>
      </c>
      <c r="O118" s="20">
        <v>320</v>
      </c>
      <c r="P118" s="70">
        <v>340</v>
      </c>
      <c r="Q118" s="20"/>
      <c r="R118" s="31">
        <v>320</v>
      </c>
      <c r="S118" s="32">
        <f t="shared" si="4"/>
        <v>167.29600000000002</v>
      </c>
      <c r="T118" s="20"/>
      <c r="U118" s="20"/>
      <c r="V118" s="20">
        <v>5</v>
      </c>
    </row>
    <row r="119" spans="1:22" ht="12.75">
      <c r="A119" s="25">
        <v>3</v>
      </c>
      <c r="B119" s="20">
        <v>3</v>
      </c>
      <c r="C119" s="20" t="s">
        <v>37</v>
      </c>
      <c r="D119" s="20" t="s">
        <v>26</v>
      </c>
      <c r="E119" s="20">
        <v>125</v>
      </c>
      <c r="F119" s="20" t="s">
        <v>1587</v>
      </c>
      <c r="G119" s="20" t="s">
        <v>134</v>
      </c>
      <c r="H119" s="20" t="s">
        <v>23</v>
      </c>
      <c r="I119" s="20" t="s">
        <v>20</v>
      </c>
      <c r="J119" s="46">
        <v>32600</v>
      </c>
      <c r="K119" s="20" t="s">
        <v>19</v>
      </c>
      <c r="L119" s="19">
        <v>112.2</v>
      </c>
      <c r="M119" s="32">
        <v>0.534</v>
      </c>
      <c r="N119" s="20">
        <v>240</v>
      </c>
      <c r="O119" s="70">
        <v>260</v>
      </c>
      <c r="P119" s="70">
        <v>280</v>
      </c>
      <c r="Q119" s="20"/>
      <c r="R119" s="31">
        <v>240</v>
      </c>
      <c r="S119" s="32">
        <f t="shared" si="4"/>
        <v>128.16</v>
      </c>
      <c r="T119" s="20"/>
      <c r="U119" s="20" t="s">
        <v>1439</v>
      </c>
      <c r="V119" s="25">
        <v>3</v>
      </c>
    </row>
    <row r="120" spans="1:22" ht="12.75">
      <c r="A120" s="20"/>
      <c r="B120" s="20"/>
      <c r="C120" s="20"/>
      <c r="D120" s="20"/>
      <c r="E120" s="20"/>
      <c r="F120" s="31" t="s">
        <v>535</v>
      </c>
      <c r="G120" s="31" t="s">
        <v>127</v>
      </c>
      <c r="H120" s="20"/>
      <c r="I120" s="20"/>
      <c r="J120" s="46"/>
      <c r="K120" s="20"/>
      <c r="L120" s="19"/>
      <c r="M120" s="32"/>
      <c r="N120" s="20"/>
      <c r="O120" s="20"/>
      <c r="P120" s="20"/>
      <c r="Q120" s="20"/>
      <c r="R120" s="20"/>
      <c r="S120" s="32"/>
      <c r="T120" s="20"/>
      <c r="U120" s="20"/>
      <c r="V120" s="20"/>
    </row>
    <row r="121" spans="1:22" ht="12.75">
      <c r="A121" s="20"/>
      <c r="B121" s="20"/>
      <c r="C121" s="20"/>
      <c r="D121" s="20"/>
      <c r="E121" s="20"/>
      <c r="F121" s="31" t="s">
        <v>1368</v>
      </c>
      <c r="G121" s="31" t="s">
        <v>124</v>
      </c>
      <c r="H121" s="20"/>
      <c r="I121" s="20"/>
      <c r="J121" s="46"/>
      <c r="K121" s="20"/>
      <c r="L121" s="19"/>
      <c r="M121" s="32"/>
      <c r="N121" s="20"/>
      <c r="O121" s="20"/>
      <c r="P121" s="20"/>
      <c r="Q121" s="20"/>
      <c r="R121" s="20"/>
      <c r="S121" s="32"/>
      <c r="T121" s="20"/>
      <c r="U121" s="20"/>
      <c r="V121" s="20"/>
    </row>
    <row r="122" spans="1:22" ht="12.75">
      <c r="A122" s="20">
        <v>12</v>
      </c>
      <c r="B122" s="20">
        <v>1</v>
      </c>
      <c r="C122" s="20" t="s">
        <v>27</v>
      </c>
      <c r="D122" s="20" t="s">
        <v>26</v>
      </c>
      <c r="E122" s="20">
        <v>56</v>
      </c>
      <c r="F122" s="20" t="s">
        <v>1339</v>
      </c>
      <c r="G122" s="20" t="s">
        <v>514</v>
      </c>
      <c r="H122" s="20" t="s">
        <v>23</v>
      </c>
      <c r="I122" s="20" t="s">
        <v>20</v>
      </c>
      <c r="J122" s="46">
        <v>33873</v>
      </c>
      <c r="K122" s="20" t="s">
        <v>19</v>
      </c>
      <c r="L122" s="19">
        <v>56</v>
      </c>
      <c r="M122" s="32">
        <v>0.911</v>
      </c>
      <c r="N122" s="70">
        <v>60</v>
      </c>
      <c r="O122" s="20">
        <v>60</v>
      </c>
      <c r="P122" s="70">
        <v>72.5</v>
      </c>
      <c r="Q122" s="20"/>
      <c r="R122" s="20">
        <v>60</v>
      </c>
      <c r="S122" s="32">
        <f>R122*M122</f>
        <v>54.660000000000004</v>
      </c>
      <c r="T122" s="20"/>
      <c r="U122" s="20" t="s">
        <v>80</v>
      </c>
      <c r="V122" s="20">
        <v>12</v>
      </c>
    </row>
    <row r="123" spans="1:22" ht="12.75">
      <c r="A123" s="20">
        <v>12</v>
      </c>
      <c r="B123" s="20">
        <v>1</v>
      </c>
      <c r="C123" s="20" t="s">
        <v>27</v>
      </c>
      <c r="D123" s="20" t="s">
        <v>26</v>
      </c>
      <c r="E123" s="20">
        <v>67.5</v>
      </c>
      <c r="F123" s="20" t="s">
        <v>1595</v>
      </c>
      <c r="G123" s="20" t="s">
        <v>514</v>
      </c>
      <c r="H123" s="20" t="s">
        <v>23</v>
      </c>
      <c r="I123" s="20" t="s">
        <v>20</v>
      </c>
      <c r="J123" s="46">
        <v>29399</v>
      </c>
      <c r="K123" s="20" t="s">
        <v>19</v>
      </c>
      <c r="L123" s="19">
        <v>64</v>
      </c>
      <c r="M123" s="32">
        <v>0.8159</v>
      </c>
      <c r="N123" s="70">
        <v>80</v>
      </c>
      <c r="O123" s="70">
        <v>86</v>
      </c>
      <c r="P123" s="20">
        <v>86</v>
      </c>
      <c r="Q123" s="20"/>
      <c r="R123" s="20">
        <v>86</v>
      </c>
      <c r="S123" s="32">
        <f>R123*M123</f>
        <v>70.1674</v>
      </c>
      <c r="T123" s="20"/>
      <c r="U123" s="20" t="s">
        <v>990</v>
      </c>
      <c r="V123" s="20">
        <v>12</v>
      </c>
    </row>
    <row r="124" spans="1:22" ht="12.75">
      <c r="A124" s="20">
        <v>12</v>
      </c>
      <c r="B124" s="20">
        <v>1</v>
      </c>
      <c r="C124" s="20" t="s">
        <v>27</v>
      </c>
      <c r="D124" s="20" t="s">
        <v>26</v>
      </c>
      <c r="E124" s="20">
        <v>75</v>
      </c>
      <c r="F124" s="20" t="s">
        <v>263</v>
      </c>
      <c r="G124" s="20" t="s">
        <v>1502</v>
      </c>
      <c r="H124" s="20" t="s">
        <v>1502</v>
      </c>
      <c r="I124" s="20" t="s">
        <v>20</v>
      </c>
      <c r="J124" s="46">
        <v>26817</v>
      </c>
      <c r="K124" s="20" t="s">
        <v>52</v>
      </c>
      <c r="L124" s="19">
        <v>74.9</v>
      </c>
      <c r="M124" s="32">
        <v>0.7577</v>
      </c>
      <c r="N124" s="20">
        <v>112.5</v>
      </c>
      <c r="O124" s="20">
        <v>120</v>
      </c>
      <c r="P124" s="20">
        <v>130</v>
      </c>
      <c r="Q124" s="20"/>
      <c r="R124" s="20">
        <v>130</v>
      </c>
      <c r="S124" s="32">
        <f>R124*M124</f>
        <v>98.501</v>
      </c>
      <c r="T124" s="20"/>
      <c r="U124" s="20" t="s">
        <v>1596</v>
      </c>
      <c r="V124" s="20">
        <v>12</v>
      </c>
    </row>
    <row r="125" spans="1:22" ht="12.75">
      <c r="A125" s="20">
        <v>12</v>
      </c>
      <c r="B125" s="20">
        <v>1</v>
      </c>
      <c r="C125" s="20" t="s">
        <v>27</v>
      </c>
      <c r="D125" s="20" t="s">
        <v>26</v>
      </c>
      <c r="E125" s="20">
        <v>75</v>
      </c>
      <c r="F125" s="20" t="s">
        <v>263</v>
      </c>
      <c r="G125" s="20" t="s">
        <v>1502</v>
      </c>
      <c r="H125" s="20" t="s">
        <v>1502</v>
      </c>
      <c r="I125" s="20" t="s">
        <v>20</v>
      </c>
      <c r="J125" s="46">
        <v>26817</v>
      </c>
      <c r="K125" s="20" t="s">
        <v>19</v>
      </c>
      <c r="L125" s="19">
        <v>74.9</v>
      </c>
      <c r="M125" s="32">
        <v>0.723</v>
      </c>
      <c r="N125" s="20">
        <v>112.5</v>
      </c>
      <c r="O125" s="20">
        <v>120</v>
      </c>
      <c r="P125" s="20">
        <v>130</v>
      </c>
      <c r="Q125" s="20"/>
      <c r="R125" s="20">
        <v>130</v>
      </c>
      <c r="S125" s="32">
        <f>R125*M125</f>
        <v>93.99</v>
      </c>
      <c r="T125" s="20"/>
      <c r="U125" s="20" t="s">
        <v>1596</v>
      </c>
      <c r="V125" s="20">
        <v>12</v>
      </c>
    </row>
    <row r="126" spans="1:22" ht="12.75">
      <c r="A126" s="20">
        <v>5</v>
      </c>
      <c r="B126" s="20">
        <v>2</v>
      </c>
      <c r="C126" s="20" t="s">
        <v>27</v>
      </c>
      <c r="D126" s="20" t="s">
        <v>26</v>
      </c>
      <c r="E126" s="20">
        <v>75</v>
      </c>
      <c r="F126" s="20" t="s">
        <v>1342</v>
      </c>
      <c r="G126" s="20" t="s">
        <v>514</v>
      </c>
      <c r="H126" s="20" t="s">
        <v>23</v>
      </c>
      <c r="I126" s="20" t="s">
        <v>20</v>
      </c>
      <c r="J126" s="46">
        <v>34467</v>
      </c>
      <c r="K126" s="20" t="s">
        <v>19</v>
      </c>
      <c r="L126" s="19">
        <v>74</v>
      </c>
      <c r="M126" s="32">
        <v>0.7293</v>
      </c>
      <c r="N126" s="70">
        <v>85</v>
      </c>
      <c r="O126" s="70">
        <v>85</v>
      </c>
      <c r="P126" s="20">
        <v>85</v>
      </c>
      <c r="Q126" s="20"/>
      <c r="R126" s="20">
        <v>85</v>
      </c>
      <c r="S126" s="32">
        <f>R126*M126</f>
        <v>61.9905</v>
      </c>
      <c r="T126" s="20"/>
      <c r="U126" s="20" t="s">
        <v>80</v>
      </c>
      <c r="V126" s="20">
        <v>5</v>
      </c>
    </row>
    <row r="127" spans="1:22" ht="12.75">
      <c r="A127" s="20"/>
      <c r="B127" s="20"/>
      <c r="C127" s="20"/>
      <c r="D127" s="20"/>
      <c r="E127" s="20"/>
      <c r="F127" s="31" t="s">
        <v>535</v>
      </c>
      <c r="G127" s="31" t="s">
        <v>130</v>
      </c>
      <c r="H127" s="20"/>
      <c r="I127" s="20"/>
      <c r="J127" s="46"/>
      <c r="K127" s="20"/>
      <c r="L127" s="19"/>
      <c r="M127" s="32"/>
      <c r="N127" s="20"/>
      <c r="O127" s="20"/>
      <c r="P127" s="20"/>
      <c r="Q127" s="20"/>
      <c r="R127" s="20"/>
      <c r="S127" s="32"/>
      <c r="T127" s="20"/>
      <c r="U127" s="20"/>
      <c r="V127" s="20"/>
    </row>
    <row r="128" spans="1:22" ht="12.75">
      <c r="A128" s="20"/>
      <c r="B128" s="20"/>
      <c r="C128" s="20"/>
      <c r="D128" s="20"/>
      <c r="E128" s="20"/>
      <c r="F128" s="31" t="s">
        <v>1368</v>
      </c>
      <c r="G128" s="31" t="s">
        <v>124</v>
      </c>
      <c r="H128" s="20"/>
      <c r="I128" s="20"/>
      <c r="J128" s="46"/>
      <c r="K128" s="20"/>
      <c r="L128" s="19"/>
      <c r="M128" s="32"/>
      <c r="N128" s="20"/>
      <c r="O128" s="20"/>
      <c r="P128" s="20"/>
      <c r="Q128" s="20"/>
      <c r="R128" s="20"/>
      <c r="S128" s="32"/>
      <c r="T128" s="20"/>
      <c r="U128" s="20"/>
      <c r="V128" s="20"/>
    </row>
    <row r="129" spans="1:22" ht="12.75">
      <c r="A129" s="20">
        <v>12</v>
      </c>
      <c r="B129" s="20">
        <v>1</v>
      </c>
      <c r="C129" s="20" t="s">
        <v>27</v>
      </c>
      <c r="D129" s="20" t="s">
        <v>26</v>
      </c>
      <c r="E129" s="20">
        <v>67.5</v>
      </c>
      <c r="F129" s="20" t="s">
        <v>534</v>
      </c>
      <c r="G129" s="20" t="s">
        <v>1182</v>
      </c>
      <c r="H129" s="20" t="s">
        <v>418</v>
      </c>
      <c r="I129" s="20" t="s">
        <v>20</v>
      </c>
      <c r="J129" s="46">
        <v>18481</v>
      </c>
      <c r="K129" s="20" t="s">
        <v>171</v>
      </c>
      <c r="L129" s="19">
        <v>67.2</v>
      </c>
      <c r="M129" s="32">
        <v>1.4793</v>
      </c>
      <c r="N129" s="20">
        <v>95</v>
      </c>
      <c r="O129" s="70">
        <v>112.5</v>
      </c>
      <c r="P129" s="70">
        <v>130</v>
      </c>
      <c r="Q129" s="20"/>
      <c r="R129" s="20">
        <v>95</v>
      </c>
      <c r="S129" s="32">
        <f aca="true" t="shared" si="5" ref="S129:S154">R129*M129</f>
        <v>140.5335</v>
      </c>
      <c r="T129" s="20"/>
      <c r="U129" s="20" t="s">
        <v>1344</v>
      </c>
      <c r="V129" s="20">
        <v>12</v>
      </c>
    </row>
    <row r="130" spans="1:22" ht="12.75">
      <c r="A130" s="20">
        <v>12</v>
      </c>
      <c r="B130" s="20">
        <v>1</v>
      </c>
      <c r="C130" s="20" t="s">
        <v>27</v>
      </c>
      <c r="D130" s="20" t="s">
        <v>26</v>
      </c>
      <c r="E130" s="20">
        <v>75</v>
      </c>
      <c r="F130" s="20" t="s">
        <v>50</v>
      </c>
      <c r="G130" s="20" t="s">
        <v>33</v>
      </c>
      <c r="H130" s="20" t="s">
        <v>33</v>
      </c>
      <c r="I130" s="20" t="s">
        <v>20</v>
      </c>
      <c r="J130" s="46">
        <v>28639</v>
      </c>
      <c r="K130" s="45" t="s">
        <v>151</v>
      </c>
      <c r="L130" s="19">
        <v>74.35</v>
      </c>
      <c r="M130" s="32">
        <v>0.6694</v>
      </c>
      <c r="N130" s="20">
        <v>180</v>
      </c>
      <c r="O130" s="20">
        <v>190</v>
      </c>
      <c r="P130" s="20">
        <v>200</v>
      </c>
      <c r="Q130" s="20"/>
      <c r="R130" s="20">
        <v>200</v>
      </c>
      <c r="S130" s="32">
        <f t="shared" si="5"/>
        <v>133.88</v>
      </c>
      <c r="T130" s="20"/>
      <c r="U130" s="20" t="s">
        <v>51</v>
      </c>
      <c r="V130" s="20">
        <v>12</v>
      </c>
    </row>
    <row r="131" spans="1:22" ht="12.75">
      <c r="A131" s="20">
        <v>12</v>
      </c>
      <c r="B131" s="20">
        <v>1</v>
      </c>
      <c r="C131" s="20" t="s">
        <v>27</v>
      </c>
      <c r="D131" s="20" t="s">
        <v>26</v>
      </c>
      <c r="E131" s="20">
        <v>75</v>
      </c>
      <c r="F131" s="20" t="s">
        <v>1599</v>
      </c>
      <c r="G131" s="20" t="s">
        <v>1600</v>
      </c>
      <c r="H131" s="20" t="s">
        <v>35</v>
      </c>
      <c r="I131" s="20" t="s">
        <v>20</v>
      </c>
      <c r="J131" s="46">
        <v>33789</v>
      </c>
      <c r="K131" s="20" t="s">
        <v>19</v>
      </c>
      <c r="L131" s="19">
        <v>71.4</v>
      </c>
      <c r="M131" s="32">
        <v>0.6914</v>
      </c>
      <c r="N131" s="20">
        <v>180</v>
      </c>
      <c r="O131" s="20">
        <v>190</v>
      </c>
      <c r="P131" s="70">
        <v>195</v>
      </c>
      <c r="Q131" s="20"/>
      <c r="R131" s="20">
        <v>190</v>
      </c>
      <c r="S131" s="32">
        <f t="shared" si="5"/>
        <v>131.366</v>
      </c>
      <c r="T131" s="20"/>
      <c r="U131" s="20"/>
      <c r="V131" s="20">
        <v>12</v>
      </c>
    </row>
    <row r="132" spans="1:22" ht="12.75">
      <c r="A132" s="20">
        <v>0</v>
      </c>
      <c r="B132" s="20" t="s">
        <v>172</v>
      </c>
      <c r="C132" s="20" t="s">
        <v>27</v>
      </c>
      <c r="D132" s="20" t="s">
        <v>26</v>
      </c>
      <c r="E132" s="20">
        <v>75</v>
      </c>
      <c r="F132" s="20" t="s">
        <v>1604</v>
      </c>
      <c r="G132" s="20" t="s">
        <v>62</v>
      </c>
      <c r="H132" s="20" t="s">
        <v>62</v>
      </c>
      <c r="I132" s="20" t="s">
        <v>20</v>
      </c>
      <c r="J132" s="46">
        <v>31114</v>
      </c>
      <c r="K132" s="20" t="s">
        <v>19</v>
      </c>
      <c r="L132" s="19">
        <v>73.9</v>
      </c>
      <c r="M132" s="32">
        <v>0.6723</v>
      </c>
      <c r="N132" s="70">
        <v>250</v>
      </c>
      <c r="O132" s="70">
        <v>260</v>
      </c>
      <c r="P132" s="70">
        <v>260</v>
      </c>
      <c r="Q132" s="20"/>
      <c r="R132" s="20">
        <v>0</v>
      </c>
      <c r="S132" s="32">
        <f t="shared" si="5"/>
        <v>0</v>
      </c>
      <c r="T132" s="20"/>
      <c r="U132" s="20"/>
      <c r="V132" s="20">
        <v>0</v>
      </c>
    </row>
    <row r="133" spans="1:22" ht="12.75">
      <c r="A133" s="20">
        <v>0</v>
      </c>
      <c r="B133" s="20" t="s">
        <v>172</v>
      </c>
      <c r="C133" s="20" t="s">
        <v>27</v>
      </c>
      <c r="D133" s="20" t="s">
        <v>26</v>
      </c>
      <c r="E133" s="20">
        <v>82.5</v>
      </c>
      <c r="F133" s="20" t="s">
        <v>1601</v>
      </c>
      <c r="G133" s="20" t="s">
        <v>1493</v>
      </c>
      <c r="H133" s="20" t="s">
        <v>49</v>
      </c>
      <c r="I133" s="20" t="s">
        <v>20</v>
      </c>
      <c r="J133" s="46">
        <v>26722</v>
      </c>
      <c r="K133" s="20" t="s">
        <v>52</v>
      </c>
      <c r="L133" s="19">
        <v>79.9</v>
      </c>
      <c r="M133" s="32">
        <v>0.5377</v>
      </c>
      <c r="N133" s="70">
        <v>200</v>
      </c>
      <c r="O133" s="70">
        <v>200</v>
      </c>
      <c r="P133" s="70">
        <v>200</v>
      </c>
      <c r="Q133" s="20"/>
      <c r="R133" s="20">
        <v>0</v>
      </c>
      <c r="S133" s="32">
        <f t="shared" si="5"/>
        <v>0</v>
      </c>
      <c r="T133" s="20"/>
      <c r="U133" s="20" t="s">
        <v>1602</v>
      </c>
      <c r="V133" s="20">
        <v>0</v>
      </c>
    </row>
    <row r="134" spans="1:22" ht="12.75">
      <c r="A134" s="20">
        <v>12</v>
      </c>
      <c r="B134" s="20">
        <v>1</v>
      </c>
      <c r="C134" s="20" t="s">
        <v>27</v>
      </c>
      <c r="D134" s="20" t="s">
        <v>26</v>
      </c>
      <c r="E134" s="20">
        <v>82.5</v>
      </c>
      <c r="F134" s="20" t="s">
        <v>1606</v>
      </c>
      <c r="G134" s="20" t="s">
        <v>1312</v>
      </c>
      <c r="H134" s="20" t="s">
        <v>1607</v>
      </c>
      <c r="I134" s="20" t="s">
        <v>20</v>
      </c>
      <c r="J134" s="46">
        <v>33427</v>
      </c>
      <c r="K134" s="20" t="s">
        <v>19</v>
      </c>
      <c r="L134" s="19">
        <v>80.6</v>
      </c>
      <c r="M134" s="32">
        <v>0.6295</v>
      </c>
      <c r="N134" s="20">
        <v>282.5</v>
      </c>
      <c r="O134" s="20">
        <v>300</v>
      </c>
      <c r="P134" s="20">
        <v>307.5</v>
      </c>
      <c r="Q134" s="20">
        <v>317</v>
      </c>
      <c r="R134" s="20">
        <f>P134</f>
        <v>307.5</v>
      </c>
      <c r="S134" s="32">
        <f t="shared" si="5"/>
        <v>193.57125</v>
      </c>
      <c r="T134" s="20" t="s">
        <v>373</v>
      </c>
      <c r="U134" s="20"/>
      <c r="V134" s="20">
        <v>48</v>
      </c>
    </row>
    <row r="135" spans="1:22" ht="12.75">
      <c r="A135" s="20">
        <v>12</v>
      </c>
      <c r="B135" s="20">
        <v>1</v>
      </c>
      <c r="C135" s="20" t="s">
        <v>27</v>
      </c>
      <c r="D135" s="20" t="s">
        <v>26</v>
      </c>
      <c r="E135" s="20">
        <v>82.5</v>
      </c>
      <c r="F135" s="20" t="s">
        <v>1597</v>
      </c>
      <c r="G135" s="20" t="s">
        <v>514</v>
      </c>
      <c r="H135" s="20" t="s">
        <v>23</v>
      </c>
      <c r="I135" s="20" t="s">
        <v>20</v>
      </c>
      <c r="J135" s="46">
        <v>36920</v>
      </c>
      <c r="K135" s="45" t="s">
        <v>165</v>
      </c>
      <c r="L135" s="19">
        <v>80.4</v>
      </c>
      <c r="M135" s="32">
        <v>0.6812</v>
      </c>
      <c r="N135" s="20">
        <v>135</v>
      </c>
      <c r="O135" s="20">
        <v>145</v>
      </c>
      <c r="P135" s="70">
        <v>152.5</v>
      </c>
      <c r="Q135" s="20"/>
      <c r="R135" s="20">
        <v>145</v>
      </c>
      <c r="S135" s="32">
        <f t="shared" si="5"/>
        <v>98.774</v>
      </c>
      <c r="T135" s="20"/>
      <c r="U135" s="20" t="s">
        <v>80</v>
      </c>
      <c r="V135" s="20">
        <v>12</v>
      </c>
    </row>
    <row r="136" spans="1:22" ht="12.75">
      <c r="A136" s="20">
        <v>12</v>
      </c>
      <c r="B136" s="20">
        <v>1</v>
      </c>
      <c r="C136" s="20" t="s">
        <v>27</v>
      </c>
      <c r="D136" s="20" t="s">
        <v>26</v>
      </c>
      <c r="E136" s="20">
        <v>90</v>
      </c>
      <c r="F136" s="20" t="s">
        <v>649</v>
      </c>
      <c r="G136" s="20" t="s">
        <v>211</v>
      </c>
      <c r="H136" s="20" t="s">
        <v>418</v>
      </c>
      <c r="I136" s="20" t="s">
        <v>20</v>
      </c>
      <c r="J136" s="46">
        <v>28408</v>
      </c>
      <c r="K136" s="45" t="s">
        <v>151</v>
      </c>
      <c r="L136" s="19">
        <v>89.6</v>
      </c>
      <c r="M136" s="32">
        <v>0.5887</v>
      </c>
      <c r="N136" s="20">
        <v>240</v>
      </c>
      <c r="O136" s="20">
        <v>255</v>
      </c>
      <c r="P136" s="70">
        <v>260</v>
      </c>
      <c r="Q136" s="20"/>
      <c r="R136" s="31">
        <v>255</v>
      </c>
      <c r="S136" s="32">
        <f t="shared" si="5"/>
        <v>150.1185</v>
      </c>
      <c r="T136" s="20"/>
      <c r="U136" s="20" t="s">
        <v>1695</v>
      </c>
      <c r="V136" s="20">
        <v>12</v>
      </c>
    </row>
    <row r="137" spans="1:22" ht="12.75">
      <c r="A137" s="20">
        <v>0</v>
      </c>
      <c r="B137" s="20" t="s">
        <v>172</v>
      </c>
      <c r="C137" s="20" t="s">
        <v>27</v>
      </c>
      <c r="D137" s="20" t="s">
        <v>26</v>
      </c>
      <c r="E137" s="20">
        <v>90</v>
      </c>
      <c r="F137" s="20" t="s">
        <v>647</v>
      </c>
      <c r="G137" s="20" t="s">
        <v>134</v>
      </c>
      <c r="H137" s="20" t="s">
        <v>352</v>
      </c>
      <c r="I137" s="20" t="s">
        <v>20</v>
      </c>
      <c r="J137" s="46">
        <v>28444</v>
      </c>
      <c r="K137" s="45" t="s">
        <v>151</v>
      </c>
      <c r="L137" s="19">
        <v>89.7</v>
      </c>
      <c r="M137" s="32">
        <v>0.5883</v>
      </c>
      <c r="N137" s="20">
        <v>280</v>
      </c>
      <c r="O137" s="70">
        <v>302.5</v>
      </c>
      <c r="P137" s="70">
        <v>302.5</v>
      </c>
      <c r="Q137" s="20"/>
      <c r="R137" s="31">
        <v>0</v>
      </c>
      <c r="S137" s="32">
        <f t="shared" si="5"/>
        <v>0</v>
      </c>
      <c r="T137" s="20"/>
      <c r="U137" s="20"/>
      <c r="V137" s="20">
        <v>0</v>
      </c>
    </row>
    <row r="138" spans="1:22" ht="12.75">
      <c r="A138" s="20">
        <v>12</v>
      </c>
      <c r="B138" s="20">
        <v>1</v>
      </c>
      <c r="C138" s="20" t="s">
        <v>27</v>
      </c>
      <c r="D138" s="20" t="s">
        <v>26</v>
      </c>
      <c r="E138" s="20">
        <v>90</v>
      </c>
      <c r="F138" s="20" t="s">
        <v>1696</v>
      </c>
      <c r="G138" s="20" t="s">
        <v>1261</v>
      </c>
      <c r="H138" s="20" t="s">
        <v>196</v>
      </c>
      <c r="I138" s="20" t="s">
        <v>20</v>
      </c>
      <c r="J138" s="46">
        <v>23905</v>
      </c>
      <c r="K138" s="20" t="s">
        <v>123</v>
      </c>
      <c r="L138" s="19">
        <v>89.5</v>
      </c>
      <c r="M138" s="32">
        <v>0.7523</v>
      </c>
      <c r="N138" s="70">
        <v>250</v>
      </c>
      <c r="O138" s="20">
        <v>255</v>
      </c>
      <c r="P138" s="20">
        <v>265</v>
      </c>
      <c r="Q138" s="20"/>
      <c r="R138" s="31">
        <v>265</v>
      </c>
      <c r="S138" s="32">
        <f t="shared" si="5"/>
        <v>199.3595</v>
      </c>
      <c r="T138" s="20" t="s">
        <v>370</v>
      </c>
      <c r="U138" s="20" t="s">
        <v>1697</v>
      </c>
      <c r="V138" s="20">
        <v>48</v>
      </c>
    </row>
    <row r="139" spans="1:22" ht="12.75">
      <c r="A139" s="20">
        <v>12</v>
      </c>
      <c r="B139" s="20">
        <v>1</v>
      </c>
      <c r="C139" s="20" t="s">
        <v>27</v>
      </c>
      <c r="D139" s="20" t="s">
        <v>26</v>
      </c>
      <c r="E139" s="20">
        <v>90</v>
      </c>
      <c r="F139" s="20" t="s">
        <v>1686</v>
      </c>
      <c r="G139" s="20" t="s">
        <v>526</v>
      </c>
      <c r="H139" s="20" t="s">
        <v>1687</v>
      </c>
      <c r="I139" s="20" t="s">
        <v>20</v>
      </c>
      <c r="J139" s="46">
        <v>21418</v>
      </c>
      <c r="K139" s="20" t="s">
        <v>53</v>
      </c>
      <c r="L139" s="19">
        <v>87.5</v>
      </c>
      <c r="M139" s="32">
        <v>0.9798</v>
      </c>
      <c r="N139" s="20">
        <v>180</v>
      </c>
      <c r="O139" s="20">
        <v>200</v>
      </c>
      <c r="P139" s="70">
        <v>210</v>
      </c>
      <c r="Q139" s="20"/>
      <c r="R139" s="31">
        <v>200</v>
      </c>
      <c r="S139" s="32">
        <f t="shared" si="5"/>
        <v>195.96</v>
      </c>
      <c r="T139" s="20" t="s">
        <v>371</v>
      </c>
      <c r="U139" s="20"/>
      <c r="V139" s="20">
        <v>27</v>
      </c>
    </row>
    <row r="140" spans="1:22" ht="12.75">
      <c r="A140" s="20">
        <v>0</v>
      </c>
      <c r="B140" s="20" t="s">
        <v>172</v>
      </c>
      <c r="C140" s="20" t="s">
        <v>27</v>
      </c>
      <c r="D140" s="20" t="s">
        <v>26</v>
      </c>
      <c r="E140" s="20">
        <v>90</v>
      </c>
      <c r="F140" s="20" t="s">
        <v>647</v>
      </c>
      <c r="G140" s="20" t="s">
        <v>134</v>
      </c>
      <c r="H140" s="20" t="s">
        <v>352</v>
      </c>
      <c r="I140" s="20" t="s">
        <v>20</v>
      </c>
      <c r="J140" s="46">
        <v>28444</v>
      </c>
      <c r="K140" s="45" t="s">
        <v>19</v>
      </c>
      <c r="L140" s="19">
        <v>89.7</v>
      </c>
      <c r="M140" s="32">
        <v>0.5865</v>
      </c>
      <c r="N140" s="20">
        <v>280</v>
      </c>
      <c r="O140" s="70">
        <v>302.5</v>
      </c>
      <c r="P140" s="70">
        <v>302.5</v>
      </c>
      <c r="Q140" s="20"/>
      <c r="R140" s="31">
        <v>0</v>
      </c>
      <c r="S140" s="32">
        <f t="shared" si="5"/>
        <v>0</v>
      </c>
      <c r="T140" s="20"/>
      <c r="U140" s="20"/>
      <c r="V140" s="20">
        <v>0</v>
      </c>
    </row>
    <row r="141" spans="1:22" ht="12.75">
      <c r="A141" s="20">
        <v>0</v>
      </c>
      <c r="B141" s="20" t="s">
        <v>172</v>
      </c>
      <c r="C141" s="20" t="s">
        <v>27</v>
      </c>
      <c r="D141" s="20" t="s">
        <v>26</v>
      </c>
      <c r="E141" s="20">
        <v>100</v>
      </c>
      <c r="F141" s="20" t="s">
        <v>1578</v>
      </c>
      <c r="G141" s="20" t="s">
        <v>329</v>
      </c>
      <c r="H141" s="20" t="s">
        <v>23</v>
      </c>
      <c r="I141" s="20" t="s">
        <v>20</v>
      </c>
      <c r="J141" s="46">
        <v>27196</v>
      </c>
      <c r="K141" s="20" t="s">
        <v>151</v>
      </c>
      <c r="L141" s="19">
        <v>97.6</v>
      </c>
      <c r="M141" s="32">
        <v>0.5776</v>
      </c>
      <c r="N141" s="70">
        <v>237.5</v>
      </c>
      <c r="O141" s="70">
        <v>237.5</v>
      </c>
      <c r="P141" s="70">
        <v>237.5</v>
      </c>
      <c r="Q141" s="20"/>
      <c r="R141" s="31">
        <v>0</v>
      </c>
      <c r="S141" s="32">
        <f t="shared" si="5"/>
        <v>0</v>
      </c>
      <c r="T141" s="20"/>
      <c r="U141" s="20" t="s">
        <v>1692</v>
      </c>
      <c r="V141" s="20">
        <v>0</v>
      </c>
    </row>
    <row r="142" spans="1:22" ht="12.75">
      <c r="A142" s="20">
        <v>12</v>
      </c>
      <c r="B142" s="20">
        <v>1</v>
      </c>
      <c r="C142" s="20" t="s">
        <v>27</v>
      </c>
      <c r="D142" s="20" t="s">
        <v>26</v>
      </c>
      <c r="E142" s="20">
        <v>100</v>
      </c>
      <c r="F142" s="20" t="s">
        <v>1698</v>
      </c>
      <c r="G142" s="20" t="s">
        <v>1261</v>
      </c>
      <c r="H142" s="20" t="s">
        <v>196</v>
      </c>
      <c r="I142" s="20" t="s">
        <v>20</v>
      </c>
      <c r="J142" s="46">
        <v>31720</v>
      </c>
      <c r="K142" s="20" t="s">
        <v>19</v>
      </c>
      <c r="L142" s="19">
        <v>93.7</v>
      </c>
      <c r="M142" s="32">
        <v>0.572</v>
      </c>
      <c r="N142" s="20">
        <v>255</v>
      </c>
      <c r="O142" s="70">
        <v>272.5</v>
      </c>
      <c r="P142" s="70">
        <v>272.5</v>
      </c>
      <c r="Q142" s="20"/>
      <c r="R142" s="31">
        <v>255</v>
      </c>
      <c r="S142" s="32">
        <f t="shared" si="5"/>
        <v>145.85999999999999</v>
      </c>
      <c r="T142" s="20"/>
      <c r="U142" s="20" t="s">
        <v>1692</v>
      </c>
      <c r="V142" s="20">
        <v>12</v>
      </c>
    </row>
    <row r="143" spans="1:22" ht="12.75">
      <c r="A143" s="20">
        <v>5</v>
      </c>
      <c r="B143" s="20">
        <v>2</v>
      </c>
      <c r="C143" s="20" t="s">
        <v>27</v>
      </c>
      <c r="D143" s="20" t="s">
        <v>26</v>
      </c>
      <c r="E143" s="20">
        <v>100</v>
      </c>
      <c r="F143" s="20" t="s">
        <v>1693</v>
      </c>
      <c r="G143" s="20" t="s">
        <v>211</v>
      </c>
      <c r="H143" s="20" t="s">
        <v>418</v>
      </c>
      <c r="I143" s="20" t="s">
        <v>20</v>
      </c>
      <c r="J143" s="46">
        <v>30092</v>
      </c>
      <c r="K143" s="20" t="s">
        <v>19</v>
      </c>
      <c r="L143" s="19">
        <v>98</v>
      </c>
      <c r="M143" s="32">
        <v>0.5591</v>
      </c>
      <c r="N143" s="20">
        <v>230</v>
      </c>
      <c r="O143" s="70">
        <v>237.5</v>
      </c>
      <c r="P143" s="70">
        <v>237.5</v>
      </c>
      <c r="Q143" s="20"/>
      <c r="R143" s="31">
        <v>230</v>
      </c>
      <c r="S143" s="32">
        <f t="shared" si="5"/>
        <v>128.59300000000002</v>
      </c>
      <c r="T143" s="20"/>
      <c r="U143" s="20"/>
      <c r="V143" s="20">
        <v>5</v>
      </c>
    </row>
    <row r="144" spans="1:22" ht="12.75">
      <c r="A144" s="20">
        <v>0</v>
      </c>
      <c r="B144" s="20" t="s">
        <v>172</v>
      </c>
      <c r="C144" s="20" t="s">
        <v>27</v>
      </c>
      <c r="D144" s="20" t="s">
        <v>26</v>
      </c>
      <c r="E144" s="20">
        <v>100</v>
      </c>
      <c r="F144" s="20" t="s">
        <v>1666</v>
      </c>
      <c r="G144" s="20" t="s">
        <v>134</v>
      </c>
      <c r="H144" s="20" t="s">
        <v>23</v>
      </c>
      <c r="I144" s="20" t="s">
        <v>20</v>
      </c>
      <c r="J144" s="46">
        <v>30820</v>
      </c>
      <c r="K144" s="20" t="s">
        <v>19</v>
      </c>
      <c r="L144" s="19">
        <v>92.4</v>
      </c>
      <c r="M144" s="32">
        <v>0.5765</v>
      </c>
      <c r="N144" s="20">
        <v>215</v>
      </c>
      <c r="O144" s="20">
        <v>0</v>
      </c>
      <c r="P144" s="20">
        <v>0</v>
      </c>
      <c r="Q144" s="20"/>
      <c r="R144" s="31">
        <v>0</v>
      </c>
      <c r="S144" s="32">
        <f t="shared" si="5"/>
        <v>0</v>
      </c>
      <c r="T144" s="20"/>
      <c r="U144" s="20" t="s">
        <v>1685</v>
      </c>
      <c r="V144" s="20">
        <v>0</v>
      </c>
    </row>
    <row r="145" spans="1:22" ht="12.75">
      <c r="A145" s="20">
        <v>12</v>
      </c>
      <c r="B145" s="20">
        <v>1</v>
      </c>
      <c r="C145" s="20" t="s">
        <v>27</v>
      </c>
      <c r="D145" s="20" t="s">
        <v>26</v>
      </c>
      <c r="E145" s="20">
        <v>110</v>
      </c>
      <c r="F145" s="20" t="s">
        <v>1711</v>
      </c>
      <c r="G145" s="20" t="s">
        <v>526</v>
      </c>
      <c r="H145" s="20" t="s">
        <v>896</v>
      </c>
      <c r="I145" s="20" t="s">
        <v>20</v>
      </c>
      <c r="J145" s="46">
        <v>27467</v>
      </c>
      <c r="K145" s="45" t="s">
        <v>151</v>
      </c>
      <c r="L145" s="19">
        <v>106.4</v>
      </c>
      <c r="M145" s="32">
        <v>0.5511</v>
      </c>
      <c r="N145" s="20">
        <v>325</v>
      </c>
      <c r="O145" s="70">
        <v>335</v>
      </c>
      <c r="P145" s="70">
        <v>337.5</v>
      </c>
      <c r="Q145" s="20"/>
      <c r="R145" s="31">
        <v>325</v>
      </c>
      <c r="S145" s="32">
        <f t="shared" si="5"/>
        <v>179.10750000000002</v>
      </c>
      <c r="T145" s="20" t="s">
        <v>372</v>
      </c>
      <c r="U145" s="20" t="s">
        <v>1712</v>
      </c>
      <c r="V145" s="20">
        <v>21</v>
      </c>
    </row>
    <row r="146" spans="1:22" ht="12.75">
      <c r="A146" s="20">
        <v>5</v>
      </c>
      <c r="B146" s="20">
        <v>2</v>
      </c>
      <c r="C146" s="20" t="s">
        <v>27</v>
      </c>
      <c r="D146" s="20" t="s">
        <v>26</v>
      </c>
      <c r="E146" s="20">
        <v>110</v>
      </c>
      <c r="F146" s="20" t="s">
        <v>1704</v>
      </c>
      <c r="G146" s="20" t="s">
        <v>514</v>
      </c>
      <c r="H146" s="20" t="s">
        <v>1159</v>
      </c>
      <c r="I146" s="20" t="s">
        <v>20</v>
      </c>
      <c r="J146" s="46">
        <v>27146</v>
      </c>
      <c r="K146" s="45" t="s">
        <v>151</v>
      </c>
      <c r="L146" s="19">
        <v>108.3</v>
      </c>
      <c r="M146" s="32">
        <v>0.5553</v>
      </c>
      <c r="N146" s="20">
        <v>250</v>
      </c>
      <c r="O146" s="20">
        <v>260</v>
      </c>
      <c r="P146" s="70">
        <v>270</v>
      </c>
      <c r="Q146" s="20"/>
      <c r="R146" s="31">
        <v>260</v>
      </c>
      <c r="S146" s="32">
        <f t="shared" si="5"/>
        <v>144.37800000000001</v>
      </c>
      <c r="T146" s="20"/>
      <c r="U146" s="20"/>
      <c r="V146" s="20">
        <v>5</v>
      </c>
    </row>
    <row r="147" spans="1:22" ht="12.75">
      <c r="A147" s="20">
        <v>12</v>
      </c>
      <c r="B147" s="20">
        <v>1</v>
      </c>
      <c r="C147" s="20" t="s">
        <v>27</v>
      </c>
      <c r="D147" s="20" t="s">
        <v>26</v>
      </c>
      <c r="E147" s="20">
        <v>110</v>
      </c>
      <c r="F147" s="20" t="s">
        <v>1570</v>
      </c>
      <c r="G147" s="20" t="s">
        <v>514</v>
      </c>
      <c r="H147" s="20" t="s">
        <v>23</v>
      </c>
      <c r="I147" s="20" t="s">
        <v>20</v>
      </c>
      <c r="J147" s="46">
        <v>25707</v>
      </c>
      <c r="K147" s="45" t="s">
        <v>52</v>
      </c>
      <c r="L147" s="19">
        <v>103.55</v>
      </c>
      <c r="M147" s="32">
        <v>0.6102</v>
      </c>
      <c r="N147" s="20">
        <v>255</v>
      </c>
      <c r="O147" s="20">
        <v>270</v>
      </c>
      <c r="P147" s="70">
        <v>280</v>
      </c>
      <c r="Q147" s="20"/>
      <c r="R147" s="31">
        <v>270</v>
      </c>
      <c r="S147" s="32">
        <f t="shared" si="5"/>
        <v>164.754</v>
      </c>
      <c r="T147" s="20"/>
      <c r="U147" s="20"/>
      <c r="V147" s="20">
        <v>12</v>
      </c>
    </row>
    <row r="148" spans="1:22" ht="12.75">
      <c r="A148" s="20">
        <v>12</v>
      </c>
      <c r="B148" s="20">
        <v>1</v>
      </c>
      <c r="C148" s="20" t="s">
        <v>27</v>
      </c>
      <c r="D148" s="20" t="s">
        <v>26</v>
      </c>
      <c r="E148" s="20">
        <v>110</v>
      </c>
      <c r="F148" s="20" t="s">
        <v>1711</v>
      </c>
      <c r="G148" s="20" t="s">
        <v>526</v>
      </c>
      <c r="H148" s="20" t="s">
        <v>896</v>
      </c>
      <c r="I148" s="20" t="s">
        <v>20</v>
      </c>
      <c r="J148" s="46">
        <v>27467</v>
      </c>
      <c r="K148" s="20" t="s">
        <v>19</v>
      </c>
      <c r="L148" s="19">
        <v>106.4</v>
      </c>
      <c r="M148" s="32">
        <v>0.5414</v>
      </c>
      <c r="N148" s="20">
        <v>325</v>
      </c>
      <c r="O148" s="70">
        <v>335</v>
      </c>
      <c r="P148" s="70">
        <v>337.5</v>
      </c>
      <c r="Q148" s="20"/>
      <c r="R148" s="31">
        <v>325</v>
      </c>
      <c r="S148" s="32">
        <f t="shared" si="5"/>
        <v>175.95499999999998</v>
      </c>
      <c r="T148" s="20" t="s">
        <v>375</v>
      </c>
      <c r="U148" s="20" t="s">
        <v>1712</v>
      </c>
      <c r="V148" s="20">
        <v>21</v>
      </c>
    </row>
    <row r="149" spans="1:22" ht="12.75">
      <c r="A149" s="20">
        <v>5</v>
      </c>
      <c r="B149" s="20">
        <v>2</v>
      </c>
      <c r="C149" s="20" t="s">
        <v>27</v>
      </c>
      <c r="D149" s="20" t="s">
        <v>26</v>
      </c>
      <c r="E149" s="20">
        <v>110</v>
      </c>
      <c r="F149" s="20" t="s">
        <v>1713</v>
      </c>
      <c r="G149" s="20" t="s">
        <v>514</v>
      </c>
      <c r="H149" s="20" t="s">
        <v>1159</v>
      </c>
      <c r="I149" s="20" t="s">
        <v>20</v>
      </c>
      <c r="J149" s="46">
        <v>25249</v>
      </c>
      <c r="K149" s="45" t="s">
        <v>19</v>
      </c>
      <c r="L149" s="19">
        <v>108</v>
      </c>
      <c r="M149" s="32">
        <v>0.5391</v>
      </c>
      <c r="N149" s="20">
        <v>310</v>
      </c>
      <c r="O149" s="20">
        <v>325</v>
      </c>
      <c r="P149" s="70">
        <v>337.5</v>
      </c>
      <c r="Q149" s="20"/>
      <c r="R149" s="31">
        <v>325</v>
      </c>
      <c r="S149" s="32">
        <f t="shared" si="5"/>
        <v>175.2075</v>
      </c>
      <c r="T149" s="20"/>
      <c r="U149" s="20"/>
      <c r="V149" s="20">
        <v>5</v>
      </c>
    </row>
    <row r="150" spans="1:22" ht="12.75">
      <c r="A150" s="20">
        <v>3</v>
      </c>
      <c r="B150" s="20">
        <v>3</v>
      </c>
      <c r="C150" s="20" t="s">
        <v>27</v>
      </c>
      <c r="D150" s="20" t="s">
        <v>26</v>
      </c>
      <c r="E150" s="20">
        <v>110</v>
      </c>
      <c r="F150" s="20" t="s">
        <v>1703</v>
      </c>
      <c r="G150" s="20" t="s">
        <v>526</v>
      </c>
      <c r="H150" s="20" t="s">
        <v>35</v>
      </c>
      <c r="I150" s="20" t="s">
        <v>20</v>
      </c>
      <c r="J150" s="46">
        <v>32326</v>
      </c>
      <c r="K150" s="45" t="s">
        <v>19</v>
      </c>
      <c r="L150" s="19">
        <v>109.9</v>
      </c>
      <c r="M150" s="32">
        <v>0.5366</v>
      </c>
      <c r="N150" s="20">
        <v>235</v>
      </c>
      <c r="O150" s="70">
        <v>252.5</v>
      </c>
      <c r="P150" s="20">
        <v>252.5</v>
      </c>
      <c r="Q150" s="20"/>
      <c r="R150" s="31">
        <v>252.5</v>
      </c>
      <c r="S150" s="32">
        <f t="shared" si="5"/>
        <v>135.4915</v>
      </c>
      <c r="T150" s="20"/>
      <c r="U150" s="20" t="s">
        <v>606</v>
      </c>
      <c r="V150" s="20">
        <v>3</v>
      </c>
    </row>
    <row r="151" spans="1:22" ht="12.75">
      <c r="A151" s="20">
        <v>0</v>
      </c>
      <c r="B151" s="20" t="s">
        <v>172</v>
      </c>
      <c r="C151" s="20" t="s">
        <v>27</v>
      </c>
      <c r="D151" s="20" t="s">
        <v>26</v>
      </c>
      <c r="E151" s="20">
        <v>110</v>
      </c>
      <c r="F151" s="20" t="s">
        <v>499</v>
      </c>
      <c r="G151" s="20" t="s">
        <v>33</v>
      </c>
      <c r="H151" s="20" t="s">
        <v>33</v>
      </c>
      <c r="I151" s="20" t="s">
        <v>33</v>
      </c>
      <c r="J151" s="46">
        <v>31083</v>
      </c>
      <c r="K151" s="20" t="s">
        <v>19</v>
      </c>
      <c r="L151" s="19">
        <v>106.8</v>
      </c>
      <c r="M151" s="32">
        <v>0.5408</v>
      </c>
      <c r="N151" s="20">
        <v>322.5</v>
      </c>
      <c r="O151" s="20">
        <v>0</v>
      </c>
      <c r="P151" s="20">
        <v>0</v>
      </c>
      <c r="Q151" s="20"/>
      <c r="R151" s="31">
        <v>0</v>
      </c>
      <c r="S151" s="32">
        <f t="shared" si="5"/>
        <v>0</v>
      </c>
      <c r="T151" s="20"/>
      <c r="U151" s="20"/>
      <c r="V151" s="20">
        <v>0</v>
      </c>
    </row>
    <row r="152" spans="1:22" ht="12.75">
      <c r="A152" s="20">
        <v>12</v>
      </c>
      <c r="B152" s="20">
        <v>1</v>
      </c>
      <c r="C152" s="20" t="s">
        <v>27</v>
      </c>
      <c r="D152" s="20" t="s">
        <v>26</v>
      </c>
      <c r="E152" s="20">
        <v>125</v>
      </c>
      <c r="F152" s="20" t="s">
        <v>704</v>
      </c>
      <c r="G152" s="20" t="s">
        <v>1575</v>
      </c>
      <c r="H152" s="20" t="s">
        <v>705</v>
      </c>
      <c r="I152" s="20" t="s">
        <v>20</v>
      </c>
      <c r="J152" s="46">
        <v>33475</v>
      </c>
      <c r="K152" s="20" t="s">
        <v>19</v>
      </c>
      <c r="L152" s="19">
        <v>118.4</v>
      </c>
      <c r="M152" s="32">
        <v>0.5284</v>
      </c>
      <c r="N152" s="70">
        <v>350</v>
      </c>
      <c r="O152" s="20">
        <v>350</v>
      </c>
      <c r="P152" s="70">
        <v>360</v>
      </c>
      <c r="Q152" s="20"/>
      <c r="R152" s="31">
        <v>350</v>
      </c>
      <c r="S152" s="32">
        <f t="shared" si="5"/>
        <v>184.94</v>
      </c>
      <c r="T152" s="20" t="s">
        <v>374</v>
      </c>
      <c r="U152" s="20"/>
      <c r="V152" s="20">
        <v>27</v>
      </c>
    </row>
    <row r="153" spans="1:22" ht="12.75">
      <c r="A153" s="20">
        <v>0</v>
      </c>
      <c r="B153" s="20" t="s">
        <v>172</v>
      </c>
      <c r="C153" s="20" t="s">
        <v>27</v>
      </c>
      <c r="D153" s="20" t="s">
        <v>26</v>
      </c>
      <c r="E153" s="20">
        <v>125</v>
      </c>
      <c r="F153" s="20" t="s">
        <v>1668</v>
      </c>
      <c r="G153" s="20" t="s">
        <v>526</v>
      </c>
      <c r="H153" s="20" t="s">
        <v>35</v>
      </c>
      <c r="I153" s="20" t="s">
        <v>20</v>
      </c>
      <c r="J153" s="46">
        <v>29324</v>
      </c>
      <c r="K153" s="20" t="s">
        <v>19</v>
      </c>
      <c r="L153" s="19">
        <v>115.3</v>
      </c>
      <c r="M153" s="32">
        <v>0.5311</v>
      </c>
      <c r="N153" s="20">
        <v>260</v>
      </c>
      <c r="O153" s="20">
        <v>0</v>
      </c>
      <c r="P153" s="20">
        <v>0</v>
      </c>
      <c r="Q153" s="20"/>
      <c r="R153" s="31">
        <v>0</v>
      </c>
      <c r="S153" s="32">
        <f t="shared" si="5"/>
        <v>0</v>
      </c>
      <c r="T153" s="20"/>
      <c r="U153" s="20" t="s">
        <v>1701</v>
      </c>
      <c r="V153" s="20">
        <v>0</v>
      </c>
    </row>
    <row r="154" spans="1:22" ht="12.75">
      <c r="A154" s="20">
        <v>12</v>
      </c>
      <c r="B154" s="20">
        <v>1</v>
      </c>
      <c r="C154" s="20" t="s">
        <v>27</v>
      </c>
      <c r="D154" s="20" t="s">
        <v>26</v>
      </c>
      <c r="E154" s="20" t="s">
        <v>54</v>
      </c>
      <c r="F154" s="20" t="s">
        <v>1707</v>
      </c>
      <c r="G154" s="20" t="s">
        <v>526</v>
      </c>
      <c r="H154" s="20" t="s">
        <v>35</v>
      </c>
      <c r="I154" s="20" t="s">
        <v>20</v>
      </c>
      <c r="J154" s="46">
        <v>34634</v>
      </c>
      <c r="K154" s="20" t="s">
        <v>19</v>
      </c>
      <c r="L154" s="19">
        <v>156</v>
      </c>
      <c r="M154" s="32">
        <v>0.4871</v>
      </c>
      <c r="N154" s="70">
        <v>280</v>
      </c>
      <c r="O154" s="70">
        <v>280</v>
      </c>
      <c r="P154" s="20">
        <v>290</v>
      </c>
      <c r="Q154" s="20"/>
      <c r="R154" s="31">
        <v>290</v>
      </c>
      <c r="S154" s="32">
        <f t="shared" si="5"/>
        <v>141.259</v>
      </c>
      <c r="T154" s="20"/>
      <c r="U154" s="20" t="s">
        <v>1708</v>
      </c>
      <c r="V154" s="20">
        <v>12</v>
      </c>
    </row>
    <row r="155" spans="1:22" ht="12.75">
      <c r="A155" s="20"/>
      <c r="B155" s="20"/>
      <c r="C155" s="20"/>
      <c r="D155" s="20"/>
      <c r="E155" s="20"/>
      <c r="F155" s="31" t="s">
        <v>535</v>
      </c>
      <c r="G155" s="31" t="s">
        <v>127</v>
      </c>
      <c r="H155" s="20"/>
      <c r="I155" s="20"/>
      <c r="J155" s="46"/>
      <c r="K155" s="20"/>
      <c r="L155" s="19"/>
      <c r="M155" s="32"/>
      <c r="N155" s="20"/>
      <c r="O155" s="20"/>
      <c r="P155" s="20"/>
      <c r="Q155" s="20"/>
      <c r="R155" s="20"/>
      <c r="S155" s="32"/>
      <c r="T155" s="20"/>
      <c r="U155" s="20"/>
      <c r="V155" s="20"/>
    </row>
    <row r="156" spans="1:22" ht="12.75">
      <c r="A156" s="20"/>
      <c r="B156" s="20"/>
      <c r="C156" s="20"/>
      <c r="D156" s="20"/>
      <c r="E156" s="20"/>
      <c r="F156" s="31" t="s">
        <v>1341</v>
      </c>
      <c r="G156" s="31" t="s">
        <v>124</v>
      </c>
      <c r="H156" s="20"/>
      <c r="I156" s="20"/>
      <c r="J156" s="46"/>
      <c r="K156" s="20"/>
      <c r="L156" s="19"/>
      <c r="M156" s="32"/>
      <c r="N156" s="20"/>
      <c r="O156" s="20"/>
      <c r="P156" s="20"/>
      <c r="Q156" s="20"/>
      <c r="R156" s="20"/>
      <c r="S156" s="32"/>
      <c r="T156" s="20"/>
      <c r="U156" s="20"/>
      <c r="V156" s="20"/>
    </row>
    <row r="157" spans="1:22" ht="12.75">
      <c r="A157" s="20">
        <v>12</v>
      </c>
      <c r="B157" s="20">
        <v>1</v>
      </c>
      <c r="C157" s="20" t="s">
        <v>27</v>
      </c>
      <c r="D157" s="20" t="s">
        <v>26</v>
      </c>
      <c r="E157" s="20">
        <v>56</v>
      </c>
      <c r="F157" s="20" t="s">
        <v>1598</v>
      </c>
      <c r="G157" s="20" t="s">
        <v>526</v>
      </c>
      <c r="H157" s="20" t="s">
        <v>1375</v>
      </c>
      <c r="I157" s="20" t="s">
        <v>20</v>
      </c>
      <c r="J157" s="46">
        <v>32211</v>
      </c>
      <c r="K157" s="20" t="s">
        <v>19</v>
      </c>
      <c r="L157" s="19">
        <v>56</v>
      </c>
      <c r="M157" s="32"/>
      <c r="N157" s="20">
        <v>140</v>
      </c>
      <c r="O157" s="70">
        <v>155</v>
      </c>
      <c r="P157" s="70">
        <v>155</v>
      </c>
      <c r="Q157" s="20"/>
      <c r="R157" s="20">
        <v>140</v>
      </c>
      <c r="S157" s="32">
        <f>R157*M157</f>
        <v>0</v>
      </c>
      <c r="T157" s="20"/>
      <c r="U157" s="20" t="s">
        <v>1435</v>
      </c>
      <c r="V157" s="20">
        <v>12</v>
      </c>
    </row>
    <row r="158" spans="1:22" ht="12.75">
      <c r="A158" s="20"/>
      <c r="B158" s="20"/>
      <c r="C158" s="20"/>
      <c r="D158" s="20"/>
      <c r="E158" s="20"/>
      <c r="F158" s="31" t="s">
        <v>535</v>
      </c>
      <c r="G158" s="31" t="s">
        <v>130</v>
      </c>
      <c r="H158" s="20"/>
      <c r="I158" s="20"/>
      <c r="J158" s="46"/>
      <c r="K158" s="20"/>
      <c r="L158" s="19"/>
      <c r="M158" s="32"/>
      <c r="N158" s="20"/>
      <c r="O158" s="20"/>
      <c r="P158" s="20"/>
      <c r="Q158" s="20"/>
      <c r="R158" s="20"/>
      <c r="S158" s="32"/>
      <c r="T158" s="20"/>
      <c r="U158" s="20"/>
      <c r="V158" s="20"/>
    </row>
    <row r="159" spans="1:22" ht="12.75">
      <c r="A159" s="20"/>
      <c r="B159" s="20"/>
      <c r="C159" s="20"/>
      <c r="D159" s="20"/>
      <c r="E159" s="20"/>
      <c r="F159" s="31" t="s">
        <v>1341</v>
      </c>
      <c r="G159" s="31" t="s">
        <v>124</v>
      </c>
      <c r="H159" s="20"/>
      <c r="I159" s="20"/>
      <c r="J159" s="46"/>
      <c r="K159" s="20"/>
      <c r="L159" s="19"/>
      <c r="M159" s="32"/>
      <c r="N159" s="20"/>
      <c r="O159" s="20"/>
      <c r="P159" s="20"/>
      <c r="Q159" s="20"/>
      <c r="R159" s="20"/>
      <c r="S159" s="32"/>
      <c r="T159" s="20"/>
      <c r="U159" s="20"/>
      <c r="V159" s="20"/>
    </row>
    <row r="160" spans="1:22" ht="12.75">
      <c r="A160" s="20">
        <v>0</v>
      </c>
      <c r="B160" s="20" t="s">
        <v>172</v>
      </c>
      <c r="C160" s="20" t="s">
        <v>27</v>
      </c>
      <c r="D160" s="20" t="s">
        <v>26</v>
      </c>
      <c r="E160" s="20">
        <v>75</v>
      </c>
      <c r="F160" s="20" t="s">
        <v>1603</v>
      </c>
      <c r="G160" s="20" t="s">
        <v>134</v>
      </c>
      <c r="H160" s="20" t="s">
        <v>23</v>
      </c>
      <c r="I160" s="20" t="s">
        <v>20</v>
      </c>
      <c r="J160" s="46">
        <v>33055</v>
      </c>
      <c r="K160" s="20" t="s">
        <v>19</v>
      </c>
      <c r="L160" s="19">
        <v>74.5</v>
      </c>
      <c r="M160" s="32">
        <v>0.668</v>
      </c>
      <c r="N160" s="70">
        <v>210</v>
      </c>
      <c r="O160" s="70">
        <v>230</v>
      </c>
      <c r="P160" s="70">
        <v>230</v>
      </c>
      <c r="Q160" s="20"/>
      <c r="R160" s="20">
        <v>0</v>
      </c>
      <c r="S160" s="32">
        <f aca="true" t="shared" si="6" ref="S160:S173">R160*M160</f>
        <v>0</v>
      </c>
      <c r="T160" s="20"/>
      <c r="U160" s="20"/>
      <c r="V160" s="20">
        <v>0</v>
      </c>
    </row>
    <row r="161" spans="1:22" ht="12.75">
      <c r="A161" s="20">
        <v>12</v>
      </c>
      <c r="B161" s="20">
        <v>1</v>
      </c>
      <c r="C161" s="20" t="s">
        <v>27</v>
      </c>
      <c r="D161" s="20" t="s">
        <v>26</v>
      </c>
      <c r="E161" s="20">
        <v>82.5</v>
      </c>
      <c r="F161" s="20" t="s">
        <v>1608</v>
      </c>
      <c r="G161" s="20" t="s">
        <v>99</v>
      </c>
      <c r="H161" s="20" t="s">
        <v>49</v>
      </c>
      <c r="I161" s="20" t="s">
        <v>20</v>
      </c>
      <c r="J161" s="46">
        <v>31558</v>
      </c>
      <c r="K161" s="20" t="s">
        <v>19</v>
      </c>
      <c r="L161" s="19">
        <v>82.5</v>
      </c>
      <c r="M161" s="32">
        <v>0.6188</v>
      </c>
      <c r="N161" s="20">
        <v>300</v>
      </c>
      <c r="O161" s="70">
        <v>315</v>
      </c>
      <c r="P161" s="20">
        <v>315</v>
      </c>
      <c r="Q161" s="20"/>
      <c r="R161" s="20">
        <v>315</v>
      </c>
      <c r="S161" s="32">
        <f t="shared" si="6"/>
        <v>194.922</v>
      </c>
      <c r="T161" s="20" t="s">
        <v>374</v>
      </c>
      <c r="U161" s="20" t="s">
        <v>1609</v>
      </c>
      <c r="V161" s="20">
        <v>27</v>
      </c>
    </row>
    <row r="162" spans="1:22" ht="12.75">
      <c r="A162" s="20">
        <v>5</v>
      </c>
      <c r="B162" s="20">
        <v>2</v>
      </c>
      <c r="C162" s="20" t="s">
        <v>27</v>
      </c>
      <c r="D162" s="20" t="s">
        <v>26</v>
      </c>
      <c r="E162" s="20">
        <v>82.5</v>
      </c>
      <c r="F162" s="20" t="s">
        <v>1605</v>
      </c>
      <c r="G162" s="20" t="s">
        <v>526</v>
      </c>
      <c r="H162" s="20" t="s">
        <v>88</v>
      </c>
      <c r="I162" s="20" t="s">
        <v>20</v>
      </c>
      <c r="J162" s="46">
        <v>33088</v>
      </c>
      <c r="K162" s="20" t="s">
        <v>19</v>
      </c>
      <c r="L162" s="19">
        <v>81.4</v>
      </c>
      <c r="M162" s="32">
        <v>0.6251</v>
      </c>
      <c r="N162" s="20">
        <v>240</v>
      </c>
      <c r="O162" s="20">
        <v>250</v>
      </c>
      <c r="P162" s="20">
        <v>265</v>
      </c>
      <c r="Q162" s="20"/>
      <c r="R162" s="20">
        <v>265</v>
      </c>
      <c r="S162" s="32">
        <f t="shared" si="6"/>
        <v>165.6515</v>
      </c>
      <c r="T162" s="20"/>
      <c r="U162" s="20" t="s">
        <v>1435</v>
      </c>
      <c r="V162" s="20">
        <v>5</v>
      </c>
    </row>
    <row r="163" spans="1:22" ht="12.75">
      <c r="A163" s="20">
        <v>12</v>
      </c>
      <c r="B163" s="20">
        <v>1</v>
      </c>
      <c r="C163" s="20" t="s">
        <v>27</v>
      </c>
      <c r="D163" s="20" t="s">
        <v>26</v>
      </c>
      <c r="E163" s="20">
        <v>90</v>
      </c>
      <c r="F163" s="20" t="s">
        <v>1699</v>
      </c>
      <c r="G163" s="20" t="s">
        <v>674</v>
      </c>
      <c r="H163" s="20" t="s">
        <v>49</v>
      </c>
      <c r="I163" s="20" t="s">
        <v>20</v>
      </c>
      <c r="J163" s="46">
        <v>32006</v>
      </c>
      <c r="K163" s="20" t="s">
        <v>19</v>
      </c>
      <c r="L163" s="19">
        <v>85.2</v>
      </c>
      <c r="M163" s="32">
        <v>0.6059</v>
      </c>
      <c r="N163" s="20">
        <v>280</v>
      </c>
      <c r="O163" s="20">
        <v>300</v>
      </c>
      <c r="P163" s="70">
        <v>315</v>
      </c>
      <c r="Q163" s="20"/>
      <c r="R163" s="31">
        <v>300</v>
      </c>
      <c r="S163" s="32">
        <f t="shared" si="6"/>
        <v>181.77</v>
      </c>
      <c r="T163" s="20" t="s">
        <v>375</v>
      </c>
      <c r="U163" s="20" t="s">
        <v>1700</v>
      </c>
      <c r="V163" s="20">
        <v>21</v>
      </c>
    </row>
    <row r="164" spans="1:22" ht="12.75">
      <c r="A164" s="20">
        <v>5</v>
      </c>
      <c r="B164" s="20">
        <v>2</v>
      </c>
      <c r="C164" s="20" t="s">
        <v>27</v>
      </c>
      <c r="D164" s="20" t="s">
        <v>26</v>
      </c>
      <c r="E164" s="20">
        <v>90</v>
      </c>
      <c r="F164" s="20" t="s">
        <v>1748</v>
      </c>
      <c r="G164" s="20" t="s">
        <v>99</v>
      </c>
      <c r="H164" s="20" t="s">
        <v>49</v>
      </c>
      <c r="I164" s="20" t="s">
        <v>20</v>
      </c>
      <c r="J164" s="46">
        <v>29801</v>
      </c>
      <c r="K164" s="20" t="s">
        <v>19</v>
      </c>
      <c r="L164" s="19">
        <v>87.4</v>
      </c>
      <c r="M164" s="32">
        <v>0.596</v>
      </c>
      <c r="N164" s="20">
        <v>200</v>
      </c>
      <c r="O164" s="20">
        <v>210</v>
      </c>
      <c r="P164" s="20">
        <v>220</v>
      </c>
      <c r="Q164" s="20"/>
      <c r="R164" s="31">
        <v>220</v>
      </c>
      <c r="S164" s="32">
        <f t="shared" si="6"/>
        <v>131.12</v>
      </c>
      <c r="T164" s="20"/>
      <c r="U164" s="20" t="s">
        <v>84</v>
      </c>
      <c r="V164" s="20">
        <v>5</v>
      </c>
    </row>
    <row r="165" spans="1:22" ht="12.75">
      <c r="A165" s="20">
        <v>12</v>
      </c>
      <c r="B165" s="20">
        <v>1</v>
      </c>
      <c r="C165" s="20" t="s">
        <v>27</v>
      </c>
      <c r="D165" s="20" t="s">
        <v>26</v>
      </c>
      <c r="E165" s="20">
        <v>100</v>
      </c>
      <c r="F165" s="20" t="s">
        <v>1688</v>
      </c>
      <c r="G165" s="20" t="s">
        <v>1493</v>
      </c>
      <c r="H165" s="20" t="s">
        <v>49</v>
      </c>
      <c r="I165" s="20" t="s">
        <v>20</v>
      </c>
      <c r="J165" s="46">
        <v>22278</v>
      </c>
      <c r="K165" s="20" t="s">
        <v>158</v>
      </c>
      <c r="L165" s="19">
        <v>94.4</v>
      </c>
      <c r="M165" s="32">
        <v>0.8745</v>
      </c>
      <c r="N165" s="70">
        <v>190</v>
      </c>
      <c r="O165" s="20">
        <v>190</v>
      </c>
      <c r="P165" s="70">
        <v>220</v>
      </c>
      <c r="Q165" s="20"/>
      <c r="R165" s="31">
        <v>190</v>
      </c>
      <c r="S165" s="32">
        <f t="shared" si="6"/>
        <v>166.155</v>
      </c>
      <c r="T165" s="20"/>
      <c r="U165" s="20" t="s">
        <v>1689</v>
      </c>
      <c r="V165" s="20">
        <v>12</v>
      </c>
    </row>
    <row r="166" spans="1:22" ht="12.75">
      <c r="A166" s="20">
        <v>12</v>
      </c>
      <c r="B166" s="20">
        <v>1</v>
      </c>
      <c r="C166" s="20" t="s">
        <v>27</v>
      </c>
      <c r="D166" s="20" t="s">
        <v>26</v>
      </c>
      <c r="E166" s="20">
        <v>100</v>
      </c>
      <c r="F166" s="20" t="s">
        <v>1694</v>
      </c>
      <c r="G166" s="20" t="s">
        <v>33</v>
      </c>
      <c r="H166" s="20" t="s">
        <v>33</v>
      </c>
      <c r="I166" s="20" t="s">
        <v>33</v>
      </c>
      <c r="J166" s="46">
        <v>33454</v>
      </c>
      <c r="K166" s="20" t="s">
        <v>19</v>
      </c>
      <c r="L166" s="19">
        <v>98.9</v>
      </c>
      <c r="M166" s="32">
        <v>0.5568</v>
      </c>
      <c r="N166" s="20">
        <v>230</v>
      </c>
      <c r="O166" s="70">
        <v>250</v>
      </c>
      <c r="P166" s="20">
        <v>250</v>
      </c>
      <c r="Q166" s="20"/>
      <c r="R166" s="31">
        <v>250</v>
      </c>
      <c r="S166" s="32">
        <f t="shared" si="6"/>
        <v>139.2</v>
      </c>
      <c r="T166" s="20"/>
      <c r="U166" s="20" t="s">
        <v>1280</v>
      </c>
      <c r="V166" s="20">
        <v>12</v>
      </c>
    </row>
    <row r="167" spans="1:22" ht="12.75">
      <c r="A167" s="20">
        <v>5</v>
      </c>
      <c r="B167" s="20">
        <v>2</v>
      </c>
      <c r="C167" s="20" t="s">
        <v>27</v>
      </c>
      <c r="D167" s="20" t="s">
        <v>26</v>
      </c>
      <c r="E167" s="20">
        <v>100</v>
      </c>
      <c r="F167" s="20" t="s">
        <v>1690</v>
      </c>
      <c r="G167" s="20" t="s">
        <v>76</v>
      </c>
      <c r="H167" s="20" t="s">
        <v>77</v>
      </c>
      <c r="I167" s="20" t="s">
        <v>20</v>
      </c>
      <c r="J167" s="46">
        <v>30007</v>
      </c>
      <c r="K167" s="45" t="s">
        <v>19</v>
      </c>
      <c r="L167" s="19">
        <v>91.7</v>
      </c>
      <c r="M167" s="32">
        <v>0.579</v>
      </c>
      <c r="N167" s="20">
        <v>200</v>
      </c>
      <c r="O167" s="20">
        <v>215</v>
      </c>
      <c r="P167" s="20">
        <v>230</v>
      </c>
      <c r="Q167" s="20"/>
      <c r="R167" s="31">
        <v>230</v>
      </c>
      <c r="S167" s="32">
        <f t="shared" si="6"/>
        <v>133.17</v>
      </c>
      <c r="T167" s="20"/>
      <c r="U167" s="20" t="s">
        <v>1691</v>
      </c>
      <c r="V167" s="20">
        <v>5</v>
      </c>
    </row>
    <row r="168" spans="1:22" ht="12.75">
      <c r="A168" s="20">
        <v>12</v>
      </c>
      <c r="B168" s="20">
        <v>1</v>
      </c>
      <c r="C168" s="20" t="s">
        <v>27</v>
      </c>
      <c r="D168" s="20" t="s">
        <v>26</v>
      </c>
      <c r="E168" s="20">
        <v>110</v>
      </c>
      <c r="F168" s="20" t="s">
        <v>1451</v>
      </c>
      <c r="G168" s="20" t="s">
        <v>33</v>
      </c>
      <c r="H168" s="20" t="s">
        <v>33</v>
      </c>
      <c r="I168" s="20" t="s">
        <v>33</v>
      </c>
      <c r="J168" s="46">
        <v>29384</v>
      </c>
      <c r="K168" s="20" t="s">
        <v>19</v>
      </c>
      <c r="L168" s="19">
        <v>101.2</v>
      </c>
      <c r="M168" s="32">
        <v>0.5513</v>
      </c>
      <c r="N168" s="20">
        <v>320</v>
      </c>
      <c r="O168" s="20">
        <v>360</v>
      </c>
      <c r="P168" s="70">
        <v>381</v>
      </c>
      <c r="Q168" s="20"/>
      <c r="R168" s="31">
        <v>360</v>
      </c>
      <c r="S168" s="32">
        <f t="shared" si="6"/>
        <v>198.46800000000002</v>
      </c>
      <c r="T168" s="20" t="s">
        <v>373</v>
      </c>
      <c r="U168" s="20"/>
      <c r="V168" s="20">
        <v>48</v>
      </c>
    </row>
    <row r="169" spans="1:22" ht="12.75">
      <c r="A169" s="20">
        <v>5</v>
      </c>
      <c r="B169" s="20">
        <v>2</v>
      </c>
      <c r="C169" s="20" t="s">
        <v>27</v>
      </c>
      <c r="D169" s="20" t="s">
        <v>26</v>
      </c>
      <c r="E169" s="20">
        <v>110</v>
      </c>
      <c r="F169" s="20" t="s">
        <v>1705</v>
      </c>
      <c r="G169" s="20" t="s">
        <v>1182</v>
      </c>
      <c r="H169" s="20" t="s">
        <v>418</v>
      </c>
      <c r="I169" s="20" t="s">
        <v>20</v>
      </c>
      <c r="J169" s="46">
        <v>28872</v>
      </c>
      <c r="K169" s="20" t="s">
        <v>19</v>
      </c>
      <c r="L169" s="19">
        <v>109.3</v>
      </c>
      <c r="M169" s="32">
        <v>0.5373</v>
      </c>
      <c r="N169" s="70">
        <v>280</v>
      </c>
      <c r="O169" s="70">
        <v>280</v>
      </c>
      <c r="P169" s="20">
        <v>290</v>
      </c>
      <c r="Q169" s="20"/>
      <c r="R169" s="31">
        <v>290</v>
      </c>
      <c r="S169" s="32">
        <f t="shared" si="6"/>
        <v>155.817</v>
      </c>
      <c r="T169" s="20"/>
      <c r="U169" s="20" t="s">
        <v>1706</v>
      </c>
      <c r="V169" s="20">
        <v>5</v>
      </c>
    </row>
    <row r="170" spans="1:22" ht="12.75">
      <c r="A170" s="20">
        <v>3</v>
      </c>
      <c r="B170" s="20">
        <v>3</v>
      </c>
      <c r="C170" s="20" t="s">
        <v>27</v>
      </c>
      <c r="D170" s="20" t="s">
        <v>26</v>
      </c>
      <c r="E170" s="20">
        <v>110</v>
      </c>
      <c r="F170" s="20" t="s">
        <v>1846</v>
      </c>
      <c r="G170" s="20" t="s">
        <v>68</v>
      </c>
      <c r="H170" s="20" t="s">
        <v>69</v>
      </c>
      <c r="I170" s="20" t="s">
        <v>20</v>
      </c>
      <c r="J170" s="46">
        <v>32850</v>
      </c>
      <c r="K170" s="20" t="s">
        <v>19</v>
      </c>
      <c r="L170" s="19">
        <v>108.3</v>
      </c>
      <c r="M170" s="32">
        <v>0.5386</v>
      </c>
      <c r="N170" s="20">
        <v>260</v>
      </c>
      <c r="O170" s="20">
        <v>280</v>
      </c>
      <c r="P170" s="70">
        <v>300</v>
      </c>
      <c r="Q170" s="20"/>
      <c r="R170" s="31">
        <v>280</v>
      </c>
      <c r="S170" s="32">
        <f t="shared" si="6"/>
        <v>150.808</v>
      </c>
      <c r="T170" s="20"/>
      <c r="U170" s="20" t="s">
        <v>1691</v>
      </c>
      <c r="V170" s="20">
        <v>3</v>
      </c>
    </row>
    <row r="171" spans="1:22" ht="12.75">
      <c r="A171" s="20">
        <v>0</v>
      </c>
      <c r="B171" s="20" t="s">
        <v>172</v>
      </c>
      <c r="C171" s="20" t="s">
        <v>27</v>
      </c>
      <c r="D171" s="20" t="s">
        <v>26</v>
      </c>
      <c r="E171" s="20">
        <v>125</v>
      </c>
      <c r="F171" s="20" t="s">
        <v>1709</v>
      </c>
      <c r="G171" s="20" t="s">
        <v>1209</v>
      </c>
      <c r="H171" s="20" t="s">
        <v>1661</v>
      </c>
      <c r="I171" s="20" t="s">
        <v>20</v>
      </c>
      <c r="J171" s="46">
        <v>25689</v>
      </c>
      <c r="K171" s="45" t="s">
        <v>52</v>
      </c>
      <c r="L171" s="19">
        <v>113.1</v>
      </c>
      <c r="M171" s="32">
        <v>0.5955</v>
      </c>
      <c r="N171" s="70">
        <v>302.5</v>
      </c>
      <c r="O171" s="70">
        <v>302.5</v>
      </c>
      <c r="P171" s="70">
        <v>302.5</v>
      </c>
      <c r="Q171" s="20"/>
      <c r="R171" s="31">
        <v>0</v>
      </c>
      <c r="S171" s="32">
        <f t="shared" si="6"/>
        <v>0</v>
      </c>
      <c r="T171" s="20"/>
      <c r="U171" s="20" t="s">
        <v>1710</v>
      </c>
      <c r="V171" s="20">
        <v>0</v>
      </c>
    </row>
    <row r="172" spans="1:22" ht="12.75">
      <c r="A172" s="20">
        <v>0</v>
      </c>
      <c r="B172" s="20" t="s">
        <v>172</v>
      </c>
      <c r="C172" s="20" t="s">
        <v>27</v>
      </c>
      <c r="D172" s="20" t="s">
        <v>26</v>
      </c>
      <c r="E172" s="20">
        <v>125</v>
      </c>
      <c r="F172" s="20" t="s">
        <v>1709</v>
      </c>
      <c r="G172" s="20" t="s">
        <v>1209</v>
      </c>
      <c r="H172" s="20" t="s">
        <v>1661</v>
      </c>
      <c r="I172" s="20" t="s">
        <v>20</v>
      </c>
      <c r="J172" s="46">
        <v>25689</v>
      </c>
      <c r="K172" s="20" t="s">
        <v>19</v>
      </c>
      <c r="L172" s="19">
        <v>113.1</v>
      </c>
      <c r="M172" s="32">
        <v>0.5331</v>
      </c>
      <c r="N172" s="70">
        <v>302.5</v>
      </c>
      <c r="O172" s="70">
        <v>302.5</v>
      </c>
      <c r="P172" s="70">
        <v>302.5</v>
      </c>
      <c r="Q172" s="20"/>
      <c r="R172" s="31">
        <v>0</v>
      </c>
      <c r="S172" s="32">
        <f t="shared" si="6"/>
        <v>0</v>
      </c>
      <c r="T172" s="20"/>
      <c r="U172" s="20" t="s">
        <v>1710</v>
      </c>
      <c r="V172" s="20">
        <v>0</v>
      </c>
    </row>
    <row r="173" spans="1:22" ht="12.75">
      <c r="A173" s="20">
        <v>0</v>
      </c>
      <c r="B173" s="20" t="s">
        <v>172</v>
      </c>
      <c r="C173" s="20" t="s">
        <v>27</v>
      </c>
      <c r="D173" s="20" t="s">
        <v>26</v>
      </c>
      <c r="E173" s="20">
        <v>140</v>
      </c>
      <c r="F173" s="20" t="s">
        <v>1702</v>
      </c>
      <c r="G173" s="20" t="s">
        <v>1502</v>
      </c>
      <c r="H173" s="20" t="s">
        <v>1502</v>
      </c>
      <c r="I173" s="20" t="s">
        <v>20</v>
      </c>
      <c r="J173" s="46">
        <v>26503</v>
      </c>
      <c r="K173" s="20" t="s">
        <v>52</v>
      </c>
      <c r="L173" s="19">
        <v>131.55</v>
      </c>
      <c r="M173" s="32">
        <v>0.5485</v>
      </c>
      <c r="N173" s="20">
        <v>200</v>
      </c>
      <c r="O173" s="20">
        <v>0</v>
      </c>
      <c r="P173" s="20">
        <v>0</v>
      </c>
      <c r="Q173" s="20"/>
      <c r="R173" s="31">
        <v>0</v>
      </c>
      <c r="S173" s="32">
        <f t="shared" si="6"/>
        <v>0</v>
      </c>
      <c r="T173" s="20"/>
      <c r="U173" s="20" t="s">
        <v>1596</v>
      </c>
      <c r="V173" s="20">
        <v>0</v>
      </c>
    </row>
    <row r="175" spans="1:22" ht="12.75">
      <c r="A175" s="20">
        <v>12</v>
      </c>
      <c r="B175" s="20">
        <v>1</v>
      </c>
      <c r="C175" s="20" t="s">
        <v>27</v>
      </c>
      <c r="D175" s="20" t="s">
        <v>28</v>
      </c>
      <c r="E175" s="20">
        <v>90</v>
      </c>
      <c r="F175" s="20" t="s">
        <v>1660</v>
      </c>
      <c r="G175" s="20" t="s">
        <v>526</v>
      </c>
      <c r="H175" s="20" t="s">
        <v>1661</v>
      </c>
      <c r="I175" s="20" t="s">
        <v>20</v>
      </c>
      <c r="J175" s="46">
        <v>27709</v>
      </c>
      <c r="K175" s="20" t="s">
        <v>151</v>
      </c>
      <c r="L175" s="19">
        <v>89.5</v>
      </c>
      <c r="M175" s="32">
        <v>0.5979</v>
      </c>
      <c r="N175" s="20">
        <v>160</v>
      </c>
      <c r="O175" s="20">
        <v>175</v>
      </c>
      <c r="P175" s="72">
        <v>185</v>
      </c>
      <c r="Q175" s="20"/>
      <c r="R175" s="20">
        <v>175</v>
      </c>
      <c r="S175" s="32">
        <f aca="true" t="shared" si="7" ref="S175:S184">R175*M175</f>
        <v>104.6325</v>
      </c>
      <c r="T175" s="20"/>
      <c r="U175" s="20" t="s">
        <v>1662</v>
      </c>
      <c r="V175" s="20">
        <v>12</v>
      </c>
    </row>
    <row r="176" spans="1:22" ht="12.75">
      <c r="A176" s="20">
        <v>12</v>
      </c>
      <c r="B176" s="20">
        <v>1</v>
      </c>
      <c r="C176" s="20" t="s">
        <v>27</v>
      </c>
      <c r="D176" s="20" t="s">
        <v>28</v>
      </c>
      <c r="E176" s="20">
        <v>90</v>
      </c>
      <c r="F176" s="20" t="s">
        <v>1663</v>
      </c>
      <c r="G176" s="20" t="s">
        <v>134</v>
      </c>
      <c r="H176" s="20" t="s">
        <v>196</v>
      </c>
      <c r="I176" s="20" t="s">
        <v>20</v>
      </c>
      <c r="J176" s="46">
        <v>26870</v>
      </c>
      <c r="K176" s="45" t="s">
        <v>52</v>
      </c>
      <c r="L176" s="19">
        <v>89.1</v>
      </c>
      <c r="M176" s="32">
        <v>0.6172</v>
      </c>
      <c r="N176" s="20">
        <v>190</v>
      </c>
      <c r="O176" s="20">
        <v>200</v>
      </c>
      <c r="P176" s="20">
        <v>210</v>
      </c>
      <c r="Q176" s="20"/>
      <c r="R176" s="20">
        <v>210</v>
      </c>
      <c r="S176" s="32">
        <f t="shared" si="7"/>
        <v>129.612</v>
      </c>
      <c r="T176" s="20"/>
      <c r="U176" s="20"/>
      <c r="V176" s="20">
        <v>12</v>
      </c>
    </row>
    <row r="177" spans="1:22" ht="12.75">
      <c r="A177" s="20">
        <v>12</v>
      </c>
      <c r="B177" s="20">
        <v>1</v>
      </c>
      <c r="C177" s="20" t="s">
        <v>27</v>
      </c>
      <c r="D177" s="20" t="s">
        <v>28</v>
      </c>
      <c r="E177" s="20">
        <v>90</v>
      </c>
      <c r="F177" s="20" t="s">
        <v>1660</v>
      </c>
      <c r="G177" s="20" t="s">
        <v>526</v>
      </c>
      <c r="H177" s="20" t="s">
        <v>1661</v>
      </c>
      <c r="I177" s="20" t="s">
        <v>20</v>
      </c>
      <c r="J177" s="46">
        <v>27709</v>
      </c>
      <c r="K177" s="20" t="s">
        <v>19</v>
      </c>
      <c r="L177" s="19">
        <v>89.5</v>
      </c>
      <c r="M177" s="32">
        <v>0.5873</v>
      </c>
      <c r="N177" s="20">
        <v>160</v>
      </c>
      <c r="O177" s="20">
        <v>175</v>
      </c>
      <c r="P177" s="72">
        <v>185</v>
      </c>
      <c r="Q177" s="20"/>
      <c r="R177" s="20">
        <v>175</v>
      </c>
      <c r="S177" s="32">
        <f t="shared" si="7"/>
        <v>102.7775</v>
      </c>
      <c r="T177" s="20"/>
      <c r="U177" s="20" t="s">
        <v>1662</v>
      </c>
      <c r="V177" s="20">
        <v>12</v>
      </c>
    </row>
    <row r="178" spans="1:22" ht="12.75">
      <c r="A178" s="20">
        <v>12</v>
      </c>
      <c r="B178" s="20">
        <v>1</v>
      </c>
      <c r="C178" s="20" t="s">
        <v>27</v>
      </c>
      <c r="D178" s="20" t="s">
        <v>28</v>
      </c>
      <c r="E178" s="20">
        <v>100</v>
      </c>
      <c r="F178" s="20" t="s">
        <v>1658</v>
      </c>
      <c r="G178" s="20" t="s">
        <v>179</v>
      </c>
      <c r="H178" s="20" t="s">
        <v>179</v>
      </c>
      <c r="I178" s="20" t="s">
        <v>20</v>
      </c>
      <c r="J178" s="46">
        <v>32711</v>
      </c>
      <c r="K178" s="20" t="s">
        <v>19</v>
      </c>
      <c r="L178" s="19">
        <v>99.5</v>
      </c>
      <c r="M178" s="32">
        <v>0.5553</v>
      </c>
      <c r="N178" s="20">
        <v>275</v>
      </c>
      <c r="O178" s="20">
        <v>302.5</v>
      </c>
      <c r="P178" s="20">
        <v>0</v>
      </c>
      <c r="Q178" s="20"/>
      <c r="R178" s="20">
        <v>302.5</v>
      </c>
      <c r="S178" s="32">
        <f t="shared" si="7"/>
        <v>167.97825</v>
      </c>
      <c r="T178" s="20" t="s">
        <v>373</v>
      </c>
      <c r="U178" s="20" t="s">
        <v>1659</v>
      </c>
      <c r="V178" s="20">
        <v>48</v>
      </c>
    </row>
    <row r="179" spans="1:22" ht="12.75">
      <c r="A179" s="20">
        <v>5</v>
      </c>
      <c r="B179" s="20">
        <v>2</v>
      </c>
      <c r="C179" s="20" t="s">
        <v>27</v>
      </c>
      <c r="D179" s="20" t="s">
        <v>28</v>
      </c>
      <c r="E179" s="20">
        <v>100</v>
      </c>
      <c r="F179" s="20" t="s">
        <v>1666</v>
      </c>
      <c r="G179" s="20" t="s">
        <v>134</v>
      </c>
      <c r="H179" s="20" t="s">
        <v>1159</v>
      </c>
      <c r="I179" s="20" t="s">
        <v>20</v>
      </c>
      <c r="J179" s="46">
        <v>30820</v>
      </c>
      <c r="K179" s="45" t="s">
        <v>19</v>
      </c>
      <c r="L179" s="19">
        <v>92.3</v>
      </c>
      <c r="M179" s="32">
        <v>0.5768</v>
      </c>
      <c r="N179" s="20">
        <v>215</v>
      </c>
      <c r="O179" s="72">
        <v>230</v>
      </c>
      <c r="P179" s="72">
        <v>230</v>
      </c>
      <c r="Q179" s="20"/>
      <c r="R179" s="20">
        <v>215</v>
      </c>
      <c r="S179" s="32">
        <f t="shared" si="7"/>
        <v>124.012</v>
      </c>
      <c r="T179" s="20"/>
      <c r="U179" s="20"/>
      <c r="V179" s="20">
        <v>5</v>
      </c>
    </row>
    <row r="180" spans="1:22" ht="12.75">
      <c r="A180" s="20">
        <v>12</v>
      </c>
      <c r="B180" s="20">
        <v>1</v>
      </c>
      <c r="C180" s="20" t="s">
        <v>27</v>
      </c>
      <c r="D180" s="20" t="s">
        <v>28</v>
      </c>
      <c r="E180" s="20">
        <v>110</v>
      </c>
      <c r="F180" s="20" t="s">
        <v>1664</v>
      </c>
      <c r="G180" s="20" t="s">
        <v>33</v>
      </c>
      <c r="H180" s="20" t="s">
        <v>33</v>
      </c>
      <c r="I180" s="20" t="s">
        <v>33</v>
      </c>
      <c r="J180" s="46">
        <v>25901</v>
      </c>
      <c r="K180" s="45" t="s">
        <v>52</v>
      </c>
      <c r="L180" s="19">
        <v>106.6</v>
      </c>
      <c r="M180" s="32">
        <v>0.6044</v>
      </c>
      <c r="N180" s="20">
        <v>190</v>
      </c>
      <c r="O180" s="20">
        <v>205</v>
      </c>
      <c r="P180" s="72">
        <v>215</v>
      </c>
      <c r="Q180" s="20"/>
      <c r="R180" s="20">
        <v>205</v>
      </c>
      <c r="S180" s="32">
        <f t="shared" si="7"/>
        <v>123.90200000000002</v>
      </c>
      <c r="T180" s="20"/>
      <c r="U180" s="20" t="s">
        <v>1665</v>
      </c>
      <c r="V180" s="20">
        <v>12</v>
      </c>
    </row>
    <row r="181" spans="1:22" ht="12.75">
      <c r="A181" s="20">
        <v>12</v>
      </c>
      <c r="B181" s="20">
        <v>1</v>
      </c>
      <c r="C181" s="20" t="s">
        <v>27</v>
      </c>
      <c r="D181" s="20" t="s">
        <v>28</v>
      </c>
      <c r="E181" s="20">
        <v>110</v>
      </c>
      <c r="F181" s="20" t="s">
        <v>61</v>
      </c>
      <c r="G181" s="20" t="s">
        <v>1667</v>
      </c>
      <c r="H181" s="20" t="s">
        <v>1667</v>
      </c>
      <c r="I181" s="20" t="s">
        <v>20</v>
      </c>
      <c r="J181" s="46">
        <v>31099</v>
      </c>
      <c r="K181" s="45" t="s">
        <v>19</v>
      </c>
      <c r="L181" s="19">
        <v>109.85</v>
      </c>
      <c r="M181" s="32">
        <v>0.5367</v>
      </c>
      <c r="N181" s="20">
        <v>242.5</v>
      </c>
      <c r="O181" s="20">
        <v>250</v>
      </c>
      <c r="P181" s="72">
        <v>252.5</v>
      </c>
      <c r="Q181" s="20"/>
      <c r="R181" s="20">
        <v>250</v>
      </c>
      <c r="S181" s="32">
        <f t="shared" si="7"/>
        <v>134.17499999999998</v>
      </c>
      <c r="T181" s="20" t="s">
        <v>375</v>
      </c>
      <c r="U181" s="20"/>
      <c r="V181" s="20">
        <v>21</v>
      </c>
    </row>
    <row r="182" spans="1:22" ht="12.75">
      <c r="A182" s="20">
        <v>12</v>
      </c>
      <c r="B182" s="20">
        <v>1</v>
      </c>
      <c r="C182" s="20" t="s">
        <v>27</v>
      </c>
      <c r="D182" s="20" t="s">
        <v>28</v>
      </c>
      <c r="E182" s="20">
        <v>125</v>
      </c>
      <c r="F182" s="20" t="s">
        <v>1668</v>
      </c>
      <c r="G182" s="20" t="s">
        <v>526</v>
      </c>
      <c r="H182" s="20" t="s">
        <v>35</v>
      </c>
      <c r="I182" s="20" t="s">
        <v>20</v>
      </c>
      <c r="J182" s="46">
        <v>29324</v>
      </c>
      <c r="K182" s="45" t="s">
        <v>19</v>
      </c>
      <c r="L182" s="19">
        <v>114.3</v>
      </c>
      <c r="M182" s="32">
        <v>0.532</v>
      </c>
      <c r="N182" s="72">
        <v>260</v>
      </c>
      <c r="O182" s="20">
        <v>260</v>
      </c>
      <c r="P182" s="72">
        <v>265</v>
      </c>
      <c r="Q182" s="20"/>
      <c r="R182" s="20">
        <v>260</v>
      </c>
      <c r="S182" s="32">
        <f t="shared" si="7"/>
        <v>138.32</v>
      </c>
      <c r="T182" s="20" t="s">
        <v>374</v>
      </c>
      <c r="U182" s="20"/>
      <c r="V182" s="20">
        <v>27</v>
      </c>
    </row>
    <row r="183" spans="1:22" ht="12.75">
      <c r="A183" s="20">
        <v>5</v>
      </c>
      <c r="B183" s="20">
        <v>2</v>
      </c>
      <c r="C183" s="20" t="s">
        <v>27</v>
      </c>
      <c r="D183" s="20" t="s">
        <v>28</v>
      </c>
      <c r="E183" s="20">
        <v>125</v>
      </c>
      <c r="F183" s="20" t="s">
        <v>710</v>
      </c>
      <c r="G183" s="20" t="s">
        <v>23</v>
      </c>
      <c r="H183" s="20" t="s">
        <v>1159</v>
      </c>
      <c r="I183" s="20" t="s">
        <v>20</v>
      </c>
      <c r="J183" s="46">
        <v>31194</v>
      </c>
      <c r="K183" s="45" t="s">
        <v>19</v>
      </c>
      <c r="L183" s="19">
        <v>120.9</v>
      </c>
      <c r="M183" s="32">
        <v>0.5261</v>
      </c>
      <c r="N183" s="20">
        <v>220</v>
      </c>
      <c r="O183" s="72">
        <v>235</v>
      </c>
      <c r="P183" s="72">
        <v>235</v>
      </c>
      <c r="Q183" s="20"/>
      <c r="R183" s="20">
        <v>220</v>
      </c>
      <c r="S183" s="32">
        <f t="shared" si="7"/>
        <v>115.742</v>
      </c>
      <c r="T183" s="20"/>
      <c r="U183" s="20"/>
      <c r="V183" s="20">
        <v>5</v>
      </c>
    </row>
    <row r="184" spans="1:22" ht="12.75">
      <c r="A184" s="20">
        <v>0</v>
      </c>
      <c r="B184" s="20" t="s">
        <v>172</v>
      </c>
      <c r="C184" s="20" t="s">
        <v>27</v>
      </c>
      <c r="D184" s="20" t="s">
        <v>28</v>
      </c>
      <c r="E184" s="20">
        <v>140</v>
      </c>
      <c r="F184" s="20" t="s">
        <v>1452</v>
      </c>
      <c r="G184" s="20" t="s">
        <v>1669</v>
      </c>
      <c r="H184" s="20" t="s">
        <v>1159</v>
      </c>
      <c r="I184" s="20" t="s">
        <v>20</v>
      </c>
      <c r="J184" s="46">
        <v>29590</v>
      </c>
      <c r="K184" s="45" t="s">
        <v>19</v>
      </c>
      <c r="L184" s="19">
        <v>130</v>
      </c>
      <c r="M184" s="32">
        <v>0.515</v>
      </c>
      <c r="N184" s="72">
        <v>300</v>
      </c>
      <c r="O184" s="72">
        <v>320</v>
      </c>
      <c r="P184" s="72">
        <v>335</v>
      </c>
      <c r="Q184" s="20"/>
      <c r="R184" s="20">
        <v>0</v>
      </c>
      <c r="S184" s="32">
        <f t="shared" si="7"/>
        <v>0</v>
      </c>
      <c r="T184" s="20"/>
      <c r="U184" s="20"/>
      <c r="V184" s="20">
        <v>0</v>
      </c>
    </row>
    <row r="185" spans="1:22" ht="12.75">
      <c r="A185" s="20"/>
      <c r="B185" s="20"/>
      <c r="C185" s="20"/>
      <c r="D185" s="20"/>
      <c r="E185" s="20"/>
      <c r="F185" s="31" t="s">
        <v>1670</v>
      </c>
      <c r="G185" s="20"/>
      <c r="H185" s="20"/>
      <c r="I185" s="20"/>
      <c r="J185" s="46"/>
      <c r="K185" s="20"/>
      <c r="L185" s="19"/>
      <c r="M185" s="32"/>
      <c r="N185" s="20"/>
      <c r="O185" s="20"/>
      <c r="P185" s="20"/>
      <c r="Q185" s="20"/>
      <c r="R185" s="20"/>
      <c r="S185" s="32"/>
      <c r="T185" s="20"/>
      <c r="U185" s="20"/>
      <c r="V185" s="20"/>
    </row>
    <row r="186" spans="1:22" ht="12.75">
      <c r="A186" s="20">
        <v>0</v>
      </c>
      <c r="B186" s="20" t="s">
        <v>172</v>
      </c>
      <c r="C186" s="20" t="s">
        <v>27</v>
      </c>
      <c r="D186" s="20" t="s">
        <v>29</v>
      </c>
      <c r="E186" s="20">
        <v>75</v>
      </c>
      <c r="F186" s="20" t="s">
        <v>1672</v>
      </c>
      <c r="G186" s="20" t="s">
        <v>526</v>
      </c>
      <c r="H186" s="20" t="s">
        <v>35</v>
      </c>
      <c r="I186" s="20" t="s">
        <v>20</v>
      </c>
      <c r="J186" s="46">
        <v>36506</v>
      </c>
      <c r="K186" s="45" t="s">
        <v>142</v>
      </c>
      <c r="L186" s="19">
        <v>70.9</v>
      </c>
      <c r="M186" s="32">
        <v>0.7372</v>
      </c>
      <c r="N186" s="72">
        <v>130</v>
      </c>
      <c r="O186" s="72">
        <v>130</v>
      </c>
      <c r="P186" s="72">
        <v>130</v>
      </c>
      <c r="Q186" s="20"/>
      <c r="R186" s="20">
        <v>0</v>
      </c>
      <c r="S186" s="32">
        <f>R186*M186</f>
        <v>0</v>
      </c>
      <c r="T186" s="20"/>
      <c r="U186" s="20" t="s">
        <v>606</v>
      </c>
      <c r="V186" s="20">
        <v>0</v>
      </c>
    </row>
    <row r="187" spans="1:22" ht="12.75">
      <c r="A187" s="20">
        <v>12</v>
      </c>
      <c r="B187" s="20">
        <v>1</v>
      </c>
      <c r="C187" s="20" t="s">
        <v>27</v>
      </c>
      <c r="D187" s="20" t="s">
        <v>28</v>
      </c>
      <c r="E187" s="20">
        <v>82.5</v>
      </c>
      <c r="F187" s="20" t="s">
        <v>1671</v>
      </c>
      <c r="G187" s="20" t="s">
        <v>526</v>
      </c>
      <c r="H187" s="20" t="s">
        <v>35</v>
      </c>
      <c r="I187" s="20" t="s">
        <v>20</v>
      </c>
      <c r="J187" s="46">
        <v>31820</v>
      </c>
      <c r="K187" s="20" t="s">
        <v>19</v>
      </c>
      <c r="L187" s="19">
        <v>78.1</v>
      </c>
      <c r="M187" s="32">
        <v>0.6442</v>
      </c>
      <c r="N187" s="20">
        <v>190</v>
      </c>
      <c r="O187" s="72">
        <v>200</v>
      </c>
      <c r="P187" s="20">
        <v>0</v>
      </c>
      <c r="Q187" s="20"/>
      <c r="R187" s="20">
        <v>190</v>
      </c>
      <c r="S187" s="32">
        <f aca="true" t="shared" si="8" ref="S187:S198">R187*M187</f>
        <v>122.398</v>
      </c>
      <c r="T187" s="20"/>
      <c r="U187" s="20"/>
      <c r="V187" s="20">
        <v>12</v>
      </c>
    </row>
    <row r="188" spans="1:22" ht="12.75">
      <c r="A188" s="20">
        <v>12</v>
      </c>
      <c r="B188" s="20">
        <v>1</v>
      </c>
      <c r="C188" s="20" t="s">
        <v>27</v>
      </c>
      <c r="D188" s="20" t="s">
        <v>29</v>
      </c>
      <c r="E188" s="20">
        <v>100</v>
      </c>
      <c r="F188" s="20" t="s">
        <v>1673</v>
      </c>
      <c r="G188" s="20" t="s">
        <v>76</v>
      </c>
      <c r="H188" s="20" t="s">
        <v>77</v>
      </c>
      <c r="I188" s="20" t="s">
        <v>20</v>
      </c>
      <c r="J188" s="46">
        <v>20144</v>
      </c>
      <c r="K188" s="45" t="s">
        <v>53</v>
      </c>
      <c r="L188" s="19">
        <v>96.6</v>
      </c>
      <c r="M188" s="32">
        <v>1.019</v>
      </c>
      <c r="N188" s="20">
        <v>165</v>
      </c>
      <c r="O188" s="20">
        <v>181</v>
      </c>
      <c r="P188" s="72">
        <v>190</v>
      </c>
      <c r="Q188" s="20"/>
      <c r="R188" s="20">
        <v>181</v>
      </c>
      <c r="S188" s="32">
        <f t="shared" si="8"/>
        <v>184.439</v>
      </c>
      <c r="T188" s="20"/>
      <c r="U188" s="20" t="s">
        <v>1674</v>
      </c>
      <c r="V188" s="20">
        <v>12</v>
      </c>
    </row>
    <row r="189" spans="1:22" ht="12.75">
      <c r="A189" s="20">
        <v>12</v>
      </c>
      <c r="B189" s="20">
        <v>1</v>
      </c>
      <c r="C189" s="20" t="s">
        <v>27</v>
      </c>
      <c r="D189" s="20" t="s">
        <v>29</v>
      </c>
      <c r="E189" s="20">
        <v>100</v>
      </c>
      <c r="F189" s="20" t="s">
        <v>1658</v>
      </c>
      <c r="G189" s="20" t="s">
        <v>179</v>
      </c>
      <c r="H189" s="20" t="s">
        <v>179</v>
      </c>
      <c r="I189" s="20" t="s">
        <v>20</v>
      </c>
      <c r="J189" s="46">
        <v>32711</v>
      </c>
      <c r="K189" s="20" t="s">
        <v>19</v>
      </c>
      <c r="L189" s="19">
        <v>99.5</v>
      </c>
      <c r="M189" s="32">
        <v>0.5553</v>
      </c>
      <c r="N189" s="20">
        <v>275</v>
      </c>
      <c r="O189" s="20">
        <v>300</v>
      </c>
      <c r="P189" s="20">
        <v>310</v>
      </c>
      <c r="Q189" s="20"/>
      <c r="R189" s="20">
        <v>310</v>
      </c>
      <c r="S189" s="32">
        <f t="shared" si="8"/>
        <v>172.143</v>
      </c>
      <c r="T189" s="20" t="s">
        <v>373</v>
      </c>
      <c r="U189" s="20" t="s">
        <v>1659</v>
      </c>
      <c r="V189" s="20">
        <v>48</v>
      </c>
    </row>
    <row r="190" spans="1:22" ht="12.75">
      <c r="A190" s="20">
        <v>5</v>
      </c>
      <c r="B190" s="20">
        <v>2</v>
      </c>
      <c r="C190" s="20" t="s">
        <v>27</v>
      </c>
      <c r="D190" s="20" t="s">
        <v>29</v>
      </c>
      <c r="E190" s="20">
        <v>100</v>
      </c>
      <c r="F190" s="20" t="s">
        <v>1676</v>
      </c>
      <c r="G190" s="20" t="s">
        <v>134</v>
      </c>
      <c r="H190" s="20" t="s">
        <v>1677</v>
      </c>
      <c r="I190" s="20" t="s">
        <v>20</v>
      </c>
      <c r="J190" s="46">
        <v>33391</v>
      </c>
      <c r="K190" s="20" t="s">
        <v>19</v>
      </c>
      <c r="L190" s="19">
        <v>96.4</v>
      </c>
      <c r="M190" s="32">
        <v>0.5636</v>
      </c>
      <c r="N190" s="20">
        <v>260</v>
      </c>
      <c r="O190" s="72">
        <v>272.5</v>
      </c>
      <c r="P190" s="72">
        <v>272.5</v>
      </c>
      <c r="Q190" s="20"/>
      <c r="R190" s="20">
        <v>260</v>
      </c>
      <c r="S190" s="32">
        <f t="shared" si="8"/>
        <v>146.536</v>
      </c>
      <c r="T190" s="20"/>
      <c r="U190" s="20" t="s">
        <v>1678</v>
      </c>
      <c r="V190" s="20">
        <v>5</v>
      </c>
    </row>
    <row r="191" spans="1:22" ht="12.75">
      <c r="A191" s="20">
        <v>12</v>
      </c>
      <c r="B191" s="20">
        <v>1</v>
      </c>
      <c r="C191" s="20" t="s">
        <v>27</v>
      </c>
      <c r="D191" s="20" t="s">
        <v>29</v>
      </c>
      <c r="E191" s="20">
        <v>110</v>
      </c>
      <c r="F191" s="20" t="s">
        <v>1679</v>
      </c>
      <c r="G191" s="20" t="s">
        <v>526</v>
      </c>
      <c r="H191" s="20" t="s">
        <v>1661</v>
      </c>
      <c r="I191" s="20" t="s">
        <v>20</v>
      </c>
      <c r="J191" s="46">
        <v>26014</v>
      </c>
      <c r="K191" s="45" t="s">
        <v>52</v>
      </c>
      <c r="L191" s="19">
        <v>107.7</v>
      </c>
      <c r="M191" s="32">
        <v>0.5891</v>
      </c>
      <c r="N191" s="20">
        <v>245</v>
      </c>
      <c r="O191" s="20">
        <v>260</v>
      </c>
      <c r="P191" s="72">
        <v>272.5</v>
      </c>
      <c r="Q191" s="20"/>
      <c r="R191" s="20">
        <v>260</v>
      </c>
      <c r="S191" s="32">
        <f t="shared" si="8"/>
        <v>153.166</v>
      </c>
      <c r="T191" s="20"/>
      <c r="U191" s="20" t="s">
        <v>1662</v>
      </c>
      <c r="V191" s="20">
        <v>12</v>
      </c>
    </row>
    <row r="192" spans="1:22" ht="12.75">
      <c r="A192" s="20">
        <v>12</v>
      </c>
      <c r="B192" s="20">
        <v>1</v>
      </c>
      <c r="C192" s="20" t="s">
        <v>27</v>
      </c>
      <c r="D192" s="20" t="s">
        <v>29</v>
      </c>
      <c r="E192" s="20">
        <v>110</v>
      </c>
      <c r="F192" s="20" t="s">
        <v>695</v>
      </c>
      <c r="G192" s="20" t="s">
        <v>526</v>
      </c>
      <c r="H192" s="20" t="s">
        <v>35</v>
      </c>
      <c r="I192" s="20" t="s">
        <v>20</v>
      </c>
      <c r="J192" s="46">
        <v>22565</v>
      </c>
      <c r="K192" s="20" t="s">
        <v>158</v>
      </c>
      <c r="L192" s="19">
        <v>103.7</v>
      </c>
      <c r="M192" s="32">
        <v>0.8082</v>
      </c>
      <c r="N192" s="72">
        <v>270</v>
      </c>
      <c r="O192" s="20">
        <v>270</v>
      </c>
      <c r="P192" s="72">
        <v>280</v>
      </c>
      <c r="Q192" s="20"/>
      <c r="R192" s="20">
        <v>270</v>
      </c>
      <c r="S192" s="32">
        <f t="shared" si="8"/>
        <v>218.214</v>
      </c>
      <c r="T192" s="20"/>
      <c r="U192" s="20"/>
      <c r="V192" s="20">
        <v>12</v>
      </c>
    </row>
    <row r="193" spans="1:22" ht="12.75">
      <c r="A193" s="20">
        <v>12</v>
      </c>
      <c r="B193" s="20">
        <v>1</v>
      </c>
      <c r="C193" s="20" t="s">
        <v>27</v>
      </c>
      <c r="D193" s="20" t="s">
        <v>29</v>
      </c>
      <c r="E193" s="20">
        <v>110</v>
      </c>
      <c r="F193" s="20" t="s">
        <v>695</v>
      </c>
      <c r="G193" s="20" t="s">
        <v>526</v>
      </c>
      <c r="H193" s="20" t="s">
        <v>35</v>
      </c>
      <c r="I193" s="20" t="s">
        <v>20</v>
      </c>
      <c r="J193" s="46">
        <v>22565</v>
      </c>
      <c r="K193" s="20" t="s">
        <v>19</v>
      </c>
      <c r="L193" s="19">
        <v>103.7</v>
      </c>
      <c r="M193" s="32">
        <v>0.5461</v>
      </c>
      <c r="N193" s="72">
        <v>270</v>
      </c>
      <c r="O193" s="20">
        <v>270</v>
      </c>
      <c r="P193" s="72">
        <v>280</v>
      </c>
      <c r="Q193" s="20"/>
      <c r="R193" s="20">
        <v>270</v>
      </c>
      <c r="S193" s="32">
        <f t="shared" si="8"/>
        <v>147.447</v>
      </c>
      <c r="T193" s="20"/>
      <c r="U193" s="20"/>
      <c r="V193" s="20">
        <v>12</v>
      </c>
    </row>
    <row r="194" spans="1:22" ht="12.75">
      <c r="A194" s="20">
        <v>5</v>
      </c>
      <c r="B194" s="20">
        <v>2</v>
      </c>
      <c r="C194" s="20" t="s">
        <v>27</v>
      </c>
      <c r="D194" s="20" t="s">
        <v>29</v>
      </c>
      <c r="E194" s="20">
        <v>110</v>
      </c>
      <c r="F194" s="20" t="s">
        <v>1679</v>
      </c>
      <c r="G194" s="20" t="s">
        <v>526</v>
      </c>
      <c r="H194" s="20" t="s">
        <v>1661</v>
      </c>
      <c r="I194" s="20" t="s">
        <v>20</v>
      </c>
      <c r="J194" s="46">
        <v>26014</v>
      </c>
      <c r="K194" s="20" t="s">
        <v>19</v>
      </c>
      <c r="L194" s="19">
        <v>107.7</v>
      </c>
      <c r="M194" s="32">
        <v>0.5395</v>
      </c>
      <c r="N194" s="20">
        <v>245</v>
      </c>
      <c r="O194" s="20">
        <v>260</v>
      </c>
      <c r="P194" s="72">
        <v>272.5</v>
      </c>
      <c r="Q194" s="20"/>
      <c r="R194" s="20">
        <v>260</v>
      </c>
      <c r="S194" s="32">
        <f t="shared" si="8"/>
        <v>140.26999999999998</v>
      </c>
      <c r="T194" s="20"/>
      <c r="U194" s="20" t="s">
        <v>1662</v>
      </c>
      <c r="V194" s="20">
        <v>5</v>
      </c>
    </row>
    <row r="195" spans="1:22" ht="12.75">
      <c r="A195" s="20">
        <v>3</v>
      </c>
      <c r="B195" s="20">
        <v>3</v>
      </c>
      <c r="C195" s="20" t="s">
        <v>27</v>
      </c>
      <c r="D195" s="20" t="s">
        <v>29</v>
      </c>
      <c r="E195" s="20">
        <v>110</v>
      </c>
      <c r="F195" s="20" t="s">
        <v>1675</v>
      </c>
      <c r="G195" s="20" t="s">
        <v>526</v>
      </c>
      <c r="H195" s="20" t="s">
        <v>35</v>
      </c>
      <c r="I195" s="20" t="s">
        <v>20</v>
      </c>
      <c r="J195" s="46">
        <v>33197</v>
      </c>
      <c r="K195" s="20" t="s">
        <v>19</v>
      </c>
      <c r="L195" s="19">
        <v>106.9</v>
      </c>
      <c r="M195" s="32">
        <v>0.5407</v>
      </c>
      <c r="N195" s="20">
        <v>200</v>
      </c>
      <c r="O195" s="20">
        <v>210</v>
      </c>
      <c r="P195" s="72">
        <v>230</v>
      </c>
      <c r="Q195" s="20"/>
      <c r="R195" s="20">
        <v>210</v>
      </c>
      <c r="S195" s="32">
        <f t="shared" si="8"/>
        <v>113.547</v>
      </c>
      <c r="T195" s="20"/>
      <c r="U195" s="20" t="s">
        <v>606</v>
      </c>
      <c r="V195" s="20">
        <v>3</v>
      </c>
    </row>
    <row r="196" spans="1:22" ht="12.75">
      <c r="A196" s="20">
        <v>12</v>
      </c>
      <c r="B196" s="20">
        <v>1</v>
      </c>
      <c r="C196" s="20" t="s">
        <v>27</v>
      </c>
      <c r="D196" s="20" t="s">
        <v>29</v>
      </c>
      <c r="E196" s="20">
        <v>140</v>
      </c>
      <c r="F196" s="20" t="s">
        <v>1452</v>
      </c>
      <c r="G196" s="20" t="s">
        <v>1669</v>
      </c>
      <c r="H196" s="20" t="s">
        <v>1159</v>
      </c>
      <c r="I196" s="20" t="s">
        <v>20</v>
      </c>
      <c r="J196" s="46">
        <v>29590</v>
      </c>
      <c r="K196" s="45" t="s">
        <v>19</v>
      </c>
      <c r="L196" s="19">
        <v>130</v>
      </c>
      <c r="M196" s="32">
        <v>0.515</v>
      </c>
      <c r="N196" s="20">
        <v>320</v>
      </c>
      <c r="O196" s="20">
        <v>332.5</v>
      </c>
      <c r="P196" s="72">
        <v>345</v>
      </c>
      <c r="Q196" s="20"/>
      <c r="R196" s="20">
        <v>332.5</v>
      </c>
      <c r="S196" s="32">
        <f t="shared" si="8"/>
        <v>171.2375</v>
      </c>
      <c r="T196" s="20" t="s">
        <v>374</v>
      </c>
      <c r="U196" s="20"/>
      <c r="V196" s="20">
        <v>27</v>
      </c>
    </row>
    <row r="197" spans="1:22" ht="12.75">
      <c r="A197" s="20">
        <v>5</v>
      </c>
      <c r="B197" s="20">
        <v>2</v>
      </c>
      <c r="C197" s="20" t="s">
        <v>27</v>
      </c>
      <c r="D197" s="20" t="s">
        <v>29</v>
      </c>
      <c r="E197" s="20">
        <v>140</v>
      </c>
      <c r="F197" s="20" t="s">
        <v>1683</v>
      </c>
      <c r="G197" s="20" t="s">
        <v>1684</v>
      </c>
      <c r="H197" s="20" t="s">
        <v>1159</v>
      </c>
      <c r="I197" s="20" t="s">
        <v>20</v>
      </c>
      <c r="J197" s="46">
        <v>30652</v>
      </c>
      <c r="K197" s="20" t="s">
        <v>19</v>
      </c>
      <c r="L197" s="19">
        <v>134.7</v>
      </c>
      <c r="M197" s="32">
        <v>0.5094</v>
      </c>
      <c r="N197" s="20">
        <v>310</v>
      </c>
      <c r="O197" s="20">
        <v>322.5</v>
      </c>
      <c r="P197" s="72">
        <v>335</v>
      </c>
      <c r="Q197" s="20"/>
      <c r="R197" s="20">
        <v>322.5</v>
      </c>
      <c r="S197" s="32">
        <f t="shared" si="8"/>
        <v>164.2815</v>
      </c>
      <c r="T197" s="20" t="s">
        <v>375</v>
      </c>
      <c r="U197" s="20" t="s">
        <v>1685</v>
      </c>
      <c r="V197" s="20">
        <v>14</v>
      </c>
    </row>
    <row r="198" spans="1:22" ht="12.75">
      <c r="A198" s="20">
        <v>3</v>
      </c>
      <c r="B198" s="20">
        <v>3</v>
      </c>
      <c r="C198" s="20" t="s">
        <v>27</v>
      </c>
      <c r="D198" s="20" t="s">
        <v>29</v>
      </c>
      <c r="E198" s="20">
        <v>140</v>
      </c>
      <c r="F198" s="20" t="s">
        <v>1680</v>
      </c>
      <c r="G198" s="20" t="s">
        <v>526</v>
      </c>
      <c r="H198" s="20" t="s">
        <v>35</v>
      </c>
      <c r="I198" s="20" t="s">
        <v>20</v>
      </c>
      <c r="J198" s="46">
        <v>31354</v>
      </c>
      <c r="K198" s="20" t="s">
        <v>19</v>
      </c>
      <c r="L198" s="19">
        <v>127.5</v>
      </c>
      <c r="M198" s="32">
        <v>0.518</v>
      </c>
      <c r="N198" s="20">
        <v>285</v>
      </c>
      <c r="O198" s="72">
        <v>300</v>
      </c>
      <c r="P198" s="72">
        <v>300</v>
      </c>
      <c r="Q198" s="20"/>
      <c r="R198" s="20">
        <v>285</v>
      </c>
      <c r="S198" s="32">
        <f t="shared" si="8"/>
        <v>147.63</v>
      </c>
      <c r="T198" s="20"/>
      <c r="U198" s="20" t="s">
        <v>1662</v>
      </c>
      <c r="V198" s="20">
        <v>3</v>
      </c>
    </row>
    <row r="199" spans="1:22" ht="12.75">
      <c r="A199" s="20">
        <v>12</v>
      </c>
      <c r="B199" s="20">
        <v>1</v>
      </c>
      <c r="C199" s="20" t="s">
        <v>27</v>
      </c>
      <c r="D199" s="20" t="s">
        <v>29</v>
      </c>
      <c r="E199" s="20" t="s">
        <v>54</v>
      </c>
      <c r="F199" s="20" t="s">
        <v>1681</v>
      </c>
      <c r="G199" s="20" t="s">
        <v>772</v>
      </c>
      <c r="H199" s="20" t="s">
        <v>35</v>
      </c>
      <c r="I199" s="20" t="s">
        <v>20</v>
      </c>
      <c r="J199" s="46">
        <v>25480</v>
      </c>
      <c r="K199" s="20" t="s">
        <v>52</v>
      </c>
      <c r="L199" s="19">
        <v>143.2</v>
      </c>
      <c r="M199" s="32">
        <v>0.572</v>
      </c>
      <c r="N199" s="20">
        <v>290</v>
      </c>
      <c r="O199" s="72">
        <v>300</v>
      </c>
      <c r="P199" s="20">
        <v>300</v>
      </c>
      <c r="Q199" s="20"/>
      <c r="R199" s="20">
        <v>300</v>
      </c>
      <c r="S199" s="32">
        <f>R199*M199</f>
        <v>171.6</v>
      </c>
      <c r="T199" s="20"/>
      <c r="U199" s="20" t="s">
        <v>1682</v>
      </c>
      <c r="V199" s="20">
        <v>12</v>
      </c>
    </row>
  </sheetData>
  <sheetProtection/>
  <mergeCells count="17">
    <mergeCell ref="M3:M4"/>
    <mergeCell ref="N3:S3"/>
    <mergeCell ref="T3:T4"/>
    <mergeCell ref="U3:U4"/>
    <mergeCell ref="V3:V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98"/>
  <sheetViews>
    <sheetView zoomScale="85" zoomScaleNormal="85" zoomScalePageLayoutView="0" workbookViewId="0" topLeftCell="A1">
      <selection activeCell="Z31" sqref="Z31"/>
    </sheetView>
  </sheetViews>
  <sheetFormatPr defaultColWidth="9.00390625" defaultRowHeight="12.75"/>
  <cols>
    <col min="1" max="1" width="4.875" style="25" customWidth="1"/>
    <col min="2" max="2" width="6.125" style="25" customWidth="1"/>
    <col min="3" max="3" width="5.00390625" style="25" bestFit="1" customWidth="1"/>
    <col min="4" max="4" width="8.875" style="25" bestFit="1" customWidth="1"/>
    <col min="5" max="5" width="5.00390625" style="25" bestFit="1" customWidth="1"/>
    <col min="6" max="6" width="22.25390625" style="25" bestFit="1" customWidth="1"/>
    <col min="7" max="7" width="15.875" style="25" customWidth="1"/>
    <col min="8" max="8" width="6.625" style="25" customWidth="1"/>
    <col min="9" max="9" width="12.625" style="25" bestFit="1" customWidth="1"/>
    <col min="10" max="10" width="11.25390625" style="114" customWidth="1"/>
    <col min="11" max="11" width="13.875" style="30" customWidth="1"/>
    <col min="12" max="12" width="8.125" style="25" customWidth="1"/>
    <col min="13" max="13" width="9.25390625" style="21" customWidth="1"/>
    <col min="14" max="14" width="6.75390625" style="21" customWidth="1"/>
    <col min="15" max="15" width="6.625" style="25" customWidth="1"/>
    <col min="16" max="16" width="6.25390625" style="28" customWidth="1"/>
    <col min="17" max="17" width="8.75390625" style="40" bestFit="1" customWidth="1"/>
    <col min="18" max="18" width="6.625" style="25" bestFit="1" customWidth="1"/>
    <col min="19" max="19" width="8.625" style="25" bestFit="1" customWidth="1"/>
    <col min="20" max="20" width="5.75390625" style="25" customWidth="1"/>
    <col min="21" max="21" width="6.00390625" style="25" bestFit="1" customWidth="1"/>
    <col min="22" max="22" width="6.00390625" style="28" bestFit="1" customWidth="1"/>
    <col min="23" max="23" width="4.75390625" style="40" bestFit="1" customWidth="1"/>
    <col min="24" max="24" width="6.625" style="28" bestFit="1" customWidth="1"/>
    <col min="25" max="25" width="8.625" style="30" bestFit="1" customWidth="1"/>
    <col min="26" max="26" width="6.125" style="25" bestFit="1" customWidth="1"/>
    <col min="27" max="27" width="8.625" style="25" bestFit="1" customWidth="1"/>
    <col min="28" max="28" width="11.00390625" style="25" customWidth="1"/>
    <col min="29" max="29" width="18.25390625" style="25" bestFit="1" customWidth="1"/>
    <col min="30" max="16384" width="9.125" style="25" customWidth="1"/>
  </cols>
  <sheetData>
    <row r="1" spans="3:22" ht="20.25">
      <c r="C1" s="35" t="s">
        <v>1143</v>
      </c>
      <c r="D1" s="22"/>
      <c r="E1" s="22"/>
      <c r="F1" s="22"/>
      <c r="G1" s="22"/>
      <c r="H1" s="24"/>
      <c r="J1" s="112"/>
      <c r="K1" s="71"/>
      <c r="L1" s="22"/>
      <c r="M1" s="33"/>
      <c r="N1" s="33"/>
      <c r="O1" s="22"/>
      <c r="P1" s="22"/>
      <c r="Q1" s="24"/>
      <c r="R1" s="22"/>
      <c r="S1" s="22"/>
      <c r="V1" s="25"/>
    </row>
    <row r="2" spans="3:22" ht="21" thickBot="1">
      <c r="C2" s="35" t="s">
        <v>1173</v>
      </c>
      <c r="D2" s="22"/>
      <c r="E2" s="22"/>
      <c r="F2" s="22"/>
      <c r="G2" s="22"/>
      <c r="H2" s="24"/>
      <c r="J2" s="112"/>
      <c r="K2" s="71"/>
      <c r="L2" s="22"/>
      <c r="M2" s="33"/>
      <c r="N2" s="33"/>
      <c r="O2" s="22"/>
      <c r="P2" s="22"/>
      <c r="Q2" s="24"/>
      <c r="R2" s="22"/>
      <c r="S2" s="22"/>
      <c r="V2" s="25"/>
    </row>
    <row r="3" spans="1:30" ht="12.75">
      <c r="A3" s="13" t="s">
        <v>18</v>
      </c>
      <c r="B3" s="16" t="s">
        <v>8</v>
      </c>
      <c r="C3" s="7" t="s">
        <v>24</v>
      </c>
      <c r="D3" s="7" t="s">
        <v>25</v>
      </c>
      <c r="E3" s="16" t="s">
        <v>2</v>
      </c>
      <c r="F3" s="16" t="s">
        <v>3</v>
      </c>
      <c r="G3" s="16" t="s">
        <v>21</v>
      </c>
      <c r="H3" s="16" t="s">
        <v>10</v>
      </c>
      <c r="I3" s="16" t="s">
        <v>11</v>
      </c>
      <c r="J3" s="143" t="s">
        <v>7</v>
      </c>
      <c r="K3" s="16" t="s">
        <v>4</v>
      </c>
      <c r="L3" s="11" t="s">
        <v>1</v>
      </c>
      <c r="M3" s="9" t="s">
        <v>0</v>
      </c>
      <c r="N3" s="14" t="s">
        <v>1174</v>
      </c>
      <c r="O3" s="14"/>
      <c r="P3" s="14"/>
      <c r="Q3" s="14"/>
      <c r="R3" s="14"/>
      <c r="S3" s="14"/>
      <c r="T3" s="14" t="s">
        <v>1175</v>
      </c>
      <c r="U3" s="14"/>
      <c r="V3" s="14"/>
      <c r="W3" s="14"/>
      <c r="X3" s="14"/>
      <c r="Y3" s="14"/>
      <c r="Z3" s="14" t="s">
        <v>15</v>
      </c>
      <c r="AA3" s="14"/>
      <c r="AB3" s="18" t="s">
        <v>9</v>
      </c>
      <c r="AC3" s="18" t="s">
        <v>32</v>
      </c>
      <c r="AD3" s="13" t="s">
        <v>18</v>
      </c>
    </row>
    <row r="4" spans="1:30" s="27" customFormat="1" ht="13.5" customHeight="1">
      <c r="A4" s="5"/>
      <c r="B4" s="136"/>
      <c r="C4" s="137"/>
      <c r="D4" s="137"/>
      <c r="E4" s="136"/>
      <c r="F4" s="136"/>
      <c r="G4" s="136"/>
      <c r="H4" s="136"/>
      <c r="I4" s="136"/>
      <c r="J4" s="144"/>
      <c r="K4" s="136"/>
      <c r="L4" s="145"/>
      <c r="M4" s="146"/>
      <c r="N4" s="47">
        <v>1</v>
      </c>
      <c r="O4" s="48">
        <v>2</v>
      </c>
      <c r="P4" s="48">
        <v>3</v>
      </c>
      <c r="Q4" s="47">
        <v>4</v>
      </c>
      <c r="R4" s="47" t="s">
        <v>6</v>
      </c>
      <c r="S4" s="49" t="s">
        <v>0</v>
      </c>
      <c r="T4" s="47">
        <v>1</v>
      </c>
      <c r="U4" s="48">
        <v>2</v>
      </c>
      <c r="V4" s="47">
        <v>3</v>
      </c>
      <c r="W4" s="47">
        <v>4</v>
      </c>
      <c r="X4" s="47" t="s">
        <v>6</v>
      </c>
      <c r="Y4" s="49" t="s">
        <v>0</v>
      </c>
      <c r="Z4" s="47" t="s">
        <v>17</v>
      </c>
      <c r="AA4" s="49" t="s">
        <v>0</v>
      </c>
      <c r="AB4" s="147"/>
      <c r="AC4" s="147"/>
      <c r="AD4" s="5"/>
    </row>
    <row r="5" spans="1:30" ht="12.75">
      <c r="A5" s="20"/>
      <c r="B5" s="20"/>
      <c r="C5" s="20"/>
      <c r="D5" s="20"/>
      <c r="E5" s="20"/>
      <c r="F5" s="31" t="s">
        <v>124</v>
      </c>
      <c r="G5" s="31" t="s">
        <v>127</v>
      </c>
      <c r="H5" s="20"/>
      <c r="I5" s="20"/>
      <c r="J5" s="46"/>
      <c r="K5" s="46"/>
      <c r="L5" s="19"/>
      <c r="M5" s="51"/>
      <c r="N5" s="29"/>
      <c r="O5" s="20"/>
      <c r="P5" s="31"/>
      <c r="Q5" s="42"/>
      <c r="R5" s="20"/>
      <c r="S5" s="51"/>
      <c r="T5" s="20"/>
      <c r="U5" s="20"/>
      <c r="V5" s="31"/>
      <c r="W5" s="42"/>
      <c r="X5" s="31"/>
      <c r="Y5" s="32"/>
      <c r="Z5" s="20"/>
      <c r="AA5" s="32"/>
      <c r="AB5" s="20"/>
      <c r="AC5" s="20"/>
      <c r="AD5" s="20"/>
    </row>
    <row r="6" spans="1:30" ht="12.75">
      <c r="A6" s="20"/>
      <c r="B6" s="20"/>
      <c r="C6" s="20"/>
      <c r="D6" s="20"/>
      <c r="E6" s="20"/>
      <c r="F6" s="31" t="s">
        <v>1275</v>
      </c>
      <c r="G6" s="31"/>
      <c r="H6" s="20"/>
      <c r="I6" s="20"/>
      <c r="J6" s="46"/>
      <c r="K6" s="46"/>
      <c r="L6" s="19"/>
      <c r="M6" s="51"/>
      <c r="N6" s="29"/>
      <c r="O6" s="20"/>
      <c r="P6" s="31"/>
      <c r="Q6" s="42"/>
      <c r="R6" s="20"/>
      <c r="S6" s="51"/>
      <c r="T6" s="20"/>
      <c r="U6" s="20"/>
      <c r="V6" s="31"/>
      <c r="W6" s="42"/>
      <c r="X6" s="31"/>
      <c r="Y6" s="32"/>
      <c r="Z6" s="20"/>
      <c r="AA6" s="32"/>
      <c r="AB6" s="20"/>
      <c r="AC6" s="20"/>
      <c r="AD6" s="20"/>
    </row>
    <row r="7" spans="1:30" ht="12.75">
      <c r="A7" s="20">
        <v>12</v>
      </c>
      <c r="B7" s="20">
        <v>1</v>
      </c>
      <c r="C7" s="20" t="s">
        <v>27</v>
      </c>
      <c r="D7" s="20" t="s">
        <v>30</v>
      </c>
      <c r="E7" s="20">
        <v>67.5</v>
      </c>
      <c r="F7" s="20" t="s">
        <v>66</v>
      </c>
      <c r="G7" s="20" t="s">
        <v>33</v>
      </c>
      <c r="H7" s="20" t="s">
        <v>33</v>
      </c>
      <c r="I7" s="20" t="s">
        <v>33</v>
      </c>
      <c r="J7" s="46">
        <v>28431</v>
      </c>
      <c r="K7" s="46" t="s">
        <v>151</v>
      </c>
      <c r="L7" s="19">
        <v>63.2</v>
      </c>
      <c r="M7" s="51">
        <v>0.7592</v>
      </c>
      <c r="N7" s="29">
        <v>30</v>
      </c>
      <c r="O7" s="20">
        <v>40</v>
      </c>
      <c r="P7" s="69">
        <v>50</v>
      </c>
      <c r="Q7" s="69">
        <v>50</v>
      </c>
      <c r="R7" s="20">
        <v>40</v>
      </c>
      <c r="S7" s="51">
        <f>R7*M7</f>
        <v>30.368</v>
      </c>
      <c r="T7" s="20">
        <v>40</v>
      </c>
      <c r="U7" s="20">
        <v>0</v>
      </c>
      <c r="V7" s="31">
        <v>0</v>
      </c>
      <c r="W7" s="42"/>
      <c r="X7" s="31">
        <v>40</v>
      </c>
      <c r="Y7" s="32">
        <f>X7*M7</f>
        <v>30.368</v>
      </c>
      <c r="Z7" s="20">
        <f>X7+R7</f>
        <v>80</v>
      </c>
      <c r="AA7" s="32">
        <f>Z7*M7</f>
        <v>60.736</v>
      </c>
      <c r="AB7" s="20"/>
      <c r="AC7" s="20"/>
      <c r="AD7" s="20">
        <v>12</v>
      </c>
    </row>
    <row r="8" spans="1:30" ht="12.75">
      <c r="A8" s="20"/>
      <c r="B8" s="20"/>
      <c r="C8" s="20"/>
      <c r="D8" s="20"/>
      <c r="E8" s="20"/>
      <c r="F8" s="31" t="s">
        <v>124</v>
      </c>
      <c r="G8" s="31" t="s">
        <v>130</v>
      </c>
      <c r="H8" s="20"/>
      <c r="I8" s="20"/>
      <c r="J8" s="46"/>
      <c r="K8" s="46"/>
      <c r="L8" s="19"/>
      <c r="M8" s="51"/>
      <c r="N8" s="29"/>
      <c r="O8" s="20"/>
      <c r="P8" s="31"/>
      <c r="Q8" s="42"/>
      <c r="R8" s="20"/>
      <c r="S8" s="51"/>
      <c r="T8" s="20"/>
      <c r="U8" s="20"/>
      <c r="V8" s="31"/>
      <c r="W8" s="42"/>
      <c r="X8" s="31"/>
      <c r="Y8" s="32"/>
      <c r="Z8" s="20"/>
      <c r="AA8" s="32"/>
      <c r="AB8" s="20"/>
      <c r="AC8" s="20"/>
      <c r="AD8" s="20"/>
    </row>
    <row r="9" spans="1:30" ht="12.75">
      <c r="A9" s="20"/>
      <c r="B9" s="20"/>
      <c r="C9" s="20"/>
      <c r="D9" s="20"/>
      <c r="E9" s="20"/>
      <c r="F9" s="31" t="s">
        <v>1276</v>
      </c>
      <c r="G9" s="31"/>
      <c r="H9" s="20"/>
      <c r="I9" s="20"/>
      <c r="J9" s="46"/>
      <c r="K9" s="46"/>
      <c r="L9" s="19"/>
      <c r="M9" s="51"/>
      <c r="N9" s="29"/>
      <c r="O9" s="20"/>
      <c r="P9" s="31"/>
      <c r="Q9" s="42"/>
      <c r="R9" s="20"/>
      <c r="S9" s="51"/>
      <c r="T9" s="20"/>
      <c r="U9" s="20"/>
      <c r="V9" s="31"/>
      <c r="W9" s="42"/>
      <c r="X9" s="31"/>
      <c r="Y9" s="32"/>
      <c r="Z9" s="20"/>
      <c r="AA9" s="32"/>
      <c r="AB9" s="20"/>
      <c r="AC9" s="20"/>
      <c r="AD9" s="20"/>
    </row>
    <row r="10" spans="1:30" ht="12.75">
      <c r="A10" s="20">
        <v>12</v>
      </c>
      <c r="B10" s="20">
        <v>1</v>
      </c>
      <c r="C10" s="20" t="s">
        <v>27</v>
      </c>
      <c r="D10" s="20" t="s">
        <v>30</v>
      </c>
      <c r="E10" s="20">
        <v>67.5</v>
      </c>
      <c r="F10" s="20" t="s">
        <v>1176</v>
      </c>
      <c r="G10" s="20" t="s">
        <v>782</v>
      </c>
      <c r="H10" s="20" t="s">
        <v>49</v>
      </c>
      <c r="I10" s="20" t="s">
        <v>20</v>
      </c>
      <c r="J10" s="46">
        <v>35781</v>
      </c>
      <c r="K10" s="19" t="s">
        <v>118</v>
      </c>
      <c r="L10" s="19">
        <v>63.2</v>
      </c>
      <c r="M10" s="32">
        <v>0.7717</v>
      </c>
      <c r="N10" s="29">
        <v>70</v>
      </c>
      <c r="O10" s="20">
        <v>72.5</v>
      </c>
      <c r="P10" s="69">
        <v>73.5</v>
      </c>
      <c r="Q10" s="42"/>
      <c r="R10" s="31">
        <v>72.5</v>
      </c>
      <c r="S10" s="32">
        <f aca="true" t="shared" si="0" ref="S10:S15">R10*M10</f>
        <v>55.94825</v>
      </c>
      <c r="T10" s="69"/>
      <c r="U10" s="20"/>
      <c r="V10" s="69"/>
      <c r="W10" s="42"/>
      <c r="X10" s="31"/>
      <c r="Y10" s="32">
        <f aca="true" t="shared" si="1" ref="Y10:Y15">X10*M10</f>
        <v>0</v>
      </c>
      <c r="Z10" s="20">
        <f aca="true" t="shared" si="2" ref="Z10:Z15">X10+R10</f>
        <v>72.5</v>
      </c>
      <c r="AA10" s="32">
        <f aca="true" t="shared" si="3" ref="AA10:AA15">Z10*M10</f>
        <v>55.94825</v>
      </c>
      <c r="AB10" s="20"/>
      <c r="AC10" s="20" t="s">
        <v>1177</v>
      </c>
      <c r="AD10" s="20">
        <v>12</v>
      </c>
    </row>
    <row r="11" spans="1:30" ht="12.75">
      <c r="A11" s="20">
        <v>0</v>
      </c>
      <c r="B11" s="20" t="s">
        <v>172</v>
      </c>
      <c r="C11" s="20" t="s">
        <v>27</v>
      </c>
      <c r="D11" s="20" t="s">
        <v>30</v>
      </c>
      <c r="E11" s="20">
        <v>110</v>
      </c>
      <c r="F11" s="20" t="s">
        <v>246</v>
      </c>
      <c r="G11" s="20" t="s">
        <v>220</v>
      </c>
      <c r="H11" s="20" t="s">
        <v>220</v>
      </c>
      <c r="I11" s="20" t="s">
        <v>20</v>
      </c>
      <c r="J11" s="46">
        <v>30759</v>
      </c>
      <c r="K11" s="46" t="s">
        <v>19</v>
      </c>
      <c r="L11" s="19">
        <v>63.2</v>
      </c>
      <c r="M11" s="51">
        <v>0.551</v>
      </c>
      <c r="N11" s="69">
        <v>20</v>
      </c>
      <c r="O11" s="69">
        <v>0</v>
      </c>
      <c r="P11" s="69">
        <v>0</v>
      </c>
      <c r="Q11" s="42"/>
      <c r="R11" s="20">
        <v>0</v>
      </c>
      <c r="S11" s="51">
        <f t="shared" si="0"/>
        <v>0</v>
      </c>
      <c r="T11" s="20"/>
      <c r="U11" s="20"/>
      <c r="V11" s="31"/>
      <c r="W11" s="42"/>
      <c r="X11" s="31"/>
      <c r="Y11" s="32">
        <f t="shared" si="1"/>
        <v>0</v>
      </c>
      <c r="Z11" s="20">
        <f t="shared" si="2"/>
        <v>0</v>
      </c>
      <c r="AA11" s="32">
        <f t="shared" si="3"/>
        <v>0</v>
      </c>
      <c r="AB11" s="20"/>
      <c r="AC11" s="20" t="s">
        <v>1178</v>
      </c>
      <c r="AD11" s="20">
        <v>0</v>
      </c>
    </row>
    <row r="12" spans="1:30" ht="12.75">
      <c r="A12" s="20">
        <v>12</v>
      </c>
      <c r="B12" s="20">
        <v>1</v>
      </c>
      <c r="C12" s="20" t="s">
        <v>27</v>
      </c>
      <c r="D12" s="20" t="s">
        <v>30</v>
      </c>
      <c r="E12" s="20">
        <v>125</v>
      </c>
      <c r="F12" s="20" t="s">
        <v>42</v>
      </c>
      <c r="G12" s="20" t="s">
        <v>33</v>
      </c>
      <c r="H12" s="20" t="s">
        <v>33</v>
      </c>
      <c r="I12" s="20" t="s">
        <v>33</v>
      </c>
      <c r="J12" s="46">
        <v>27765</v>
      </c>
      <c r="K12" s="46" t="s">
        <v>151</v>
      </c>
      <c r="L12" s="19">
        <v>112.35</v>
      </c>
      <c r="M12" s="51">
        <v>0.5387</v>
      </c>
      <c r="N12" s="29">
        <v>100</v>
      </c>
      <c r="O12" s="20">
        <v>110</v>
      </c>
      <c r="P12" s="31">
        <v>120</v>
      </c>
      <c r="Q12" s="42"/>
      <c r="R12" s="20">
        <v>120</v>
      </c>
      <c r="S12" s="51">
        <f t="shared" si="0"/>
        <v>64.64399999999999</v>
      </c>
      <c r="T12" s="20"/>
      <c r="U12" s="20"/>
      <c r="V12" s="69"/>
      <c r="W12" s="42"/>
      <c r="X12" s="31"/>
      <c r="Y12" s="32">
        <f t="shared" si="1"/>
        <v>0</v>
      </c>
      <c r="Z12" s="20">
        <f t="shared" si="2"/>
        <v>120</v>
      </c>
      <c r="AA12" s="32">
        <f t="shared" si="3"/>
        <v>64.64399999999999</v>
      </c>
      <c r="AB12" s="20"/>
      <c r="AC12" s="20"/>
      <c r="AD12" s="20">
        <v>12</v>
      </c>
    </row>
    <row r="13" spans="1:30" ht="12.75">
      <c r="A13" s="20">
        <v>12</v>
      </c>
      <c r="B13" s="20">
        <v>1</v>
      </c>
      <c r="C13" s="20" t="s">
        <v>27</v>
      </c>
      <c r="D13" s="20" t="s">
        <v>30</v>
      </c>
      <c r="E13" s="20">
        <v>125</v>
      </c>
      <c r="F13" s="20" t="s">
        <v>495</v>
      </c>
      <c r="G13" s="20" t="s">
        <v>33</v>
      </c>
      <c r="H13" s="20" t="s">
        <v>33</v>
      </c>
      <c r="I13" s="20" t="s">
        <v>33</v>
      </c>
      <c r="J13" s="46">
        <v>26574</v>
      </c>
      <c r="K13" s="46" t="s">
        <v>52</v>
      </c>
      <c r="L13" s="19">
        <v>111.7</v>
      </c>
      <c r="M13" s="51">
        <v>0.5522</v>
      </c>
      <c r="N13" s="29">
        <v>80</v>
      </c>
      <c r="O13" s="20">
        <v>110</v>
      </c>
      <c r="P13" s="31">
        <v>115</v>
      </c>
      <c r="Q13" s="42"/>
      <c r="R13" s="20">
        <v>115</v>
      </c>
      <c r="S13" s="51">
        <f t="shared" si="0"/>
        <v>63.503</v>
      </c>
      <c r="T13" s="20"/>
      <c r="U13" s="20"/>
      <c r="V13" s="31"/>
      <c r="W13" s="42"/>
      <c r="X13" s="31"/>
      <c r="Y13" s="32">
        <f t="shared" si="1"/>
        <v>0</v>
      </c>
      <c r="Z13" s="20">
        <f t="shared" si="2"/>
        <v>115</v>
      </c>
      <c r="AA13" s="32">
        <f t="shared" si="3"/>
        <v>63.503</v>
      </c>
      <c r="AB13" s="20"/>
      <c r="AC13" s="20"/>
      <c r="AD13" s="20">
        <v>12</v>
      </c>
    </row>
    <row r="14" spans="1:30" ht="12.75">
      <c r="A14" s="20">
        <v>12</v>
      </c>
      <c r="B14" s="20">
        <v>1</v>
      </c>
      <c r="C14" s="20" t="s">
        <v>27</v>
      </c>
      <c r="D14" s="20" t="s">
        <v>30</v>
      </c>
      <c r="E14" s="20">
        <v>125</v>
      </c>
      <c r="F14" s="20" t="s">
        <v>42</v>
      </c>
      <c r="G14" s="20" t="s">
        <v>33</v>
      </c>
      <c r="H14" s="20" t="s">
        <v>33</v>
      </c>
      <c r="I14" s="20" t="s">
        <v>33</v>
      </c>
      <c r="J14" s="46">
        <v>27765</v>
      </c>
      <c r="K14" s="46" t="s">
        <v>19</v>
      </c>
      <c r="L14" s="19">
        <v>113.2</v>
      </c>
      <c r="M14" s="51">
        <v>0.5339</v>
      </c>
      <c r="N14" s="29">
        <v>100</v>
      </c>
      <c r="O14" s="20">
        <v>110</v>
      </c>
      <c r="P14" s="31">
        <v>120</v>
      </c>
      <c r="Q14" s="42"/>
      <c r="R14" s="20">
        <v>120</v>
      </c>
      <c r="S14" s="51">
        <f t="shared" si="0"/>
        <v>64.06800000000001</v>
      </c>
      <c r="T14" s="20"/>
      <c r="U14" s="20"/>
      <c r="V14" s="69"/>
      <c r="W14" s="42"/>
      <c r="X14" s="31"/>
      <c r="Y14" s="32">
        <f t="shared" si="1"/>
        <v>0</v>
      </c>
      <c r="Z14" s="20">
        <f t="shared" si="2"/>
        <v>120</v>
      </c>
      <c r="AA14" s="32">
        <f t="shared" si="3"/>
        <v>64.06800000000001</v>
      </c>
      <c r="AB14" s="20"/>
      <c r="AC14" s="20"/>
      <c r="AD14" s="20">
        <v>12</v>
      </c>
    </row>
    <row r="15" spans="1:30" ht="12.75">
      <c r="A15" s="20">
        <v>5</v>
      </c>
      <c r="B15" s="20">
        <v>2</v>
      </c>
      <c r="C15" s="20" t="s">
        <v>27</v>
      </c>
      <c r="D15" s="20" t="s">
        <v>30</v>
      </c>
      <c r="E15" s="20">
        <v>125</v>
      </c>
      <c r="F15" s="20" t="s">
        <v>41</v>
      </c>
      <c r="G15" s="20" t="s">
        <v>33</v>
      </c>
      <c r="H15" s="20" t="s">
        <v>33</v>
      </c>
      <c r="I15" s="20" t="s">
        <v>33</v>
      </c>
      <c r="J15" s="46">
        <v>32071</v>
      </c>
      <c r="K15" s="46" t="s">
        <v>19</v>
      </c>
      <c r="L15" s="19">
        <v>112.35</v>
      </c>
      <c r="M15" s="51">
        <v>0.5346</v>
      </c>
      <c r="N15" s="29">
        <v>80</v>
      </c>
      <c r="O15" s="20">
        <v>87.5</v>
      </c>
      <c r="P15" s="31">
        <v>100</v>
      </c>
      <c r="Q15" s="42"/>
      <c r="R15" s="20">
        <v>100</v>
      </c>
      <c r="S15" s="51">
        <f t="shared" si="0"/>
        <v>53.459999999999994</v>
      </c>
      <c r="T15" s="20"/>
      <c r="U15" s="20"/>
      <c r="V15" s="31"/>
      <c r="W15" s="42"/>
      <c r="X15" s="31"/>
      <c r="Y15" s="32">
        <f t="shared" si="1"/>
        <v>0</v>
      </c>
      <c r="Z15" s="20">
        <f t="shared" si="2"/>
        <v>100</v>
      </c>
      <c r="AA15" s="32">
        <f t="shared" si="3"/>
        <v>53.459999999999994</v>
      </c>
      <c r="AB15" s="20"/>
      <c r="AC15" s="20" t="s">
        <v>494</v>
      </c>
      <c r="AD15" s="20">
        <v>5</v>
      </c>
    </row>
    <row r="16" spans="1:30" ht="12.75">
      <c r="A16" s="20"/>
      <c r="B16" s="20"/>
      <c r="C16" s="20"/>
      <c r="D16" s="20"/>
      <c r="E16" s="20"/>
      <c r="F16" s="31" t="s">
        <v>124</v>
      </c>
      <c r="G16" s="31" t="s">
        <v>130</v>
      </c>
      <c r="H16" s="20"/>
      <c r="I16" s="20"/>
      <c r="J16" s="46"/>
      <c r="K16" s="46"/>
      <c r="L16" s="19"/>
      <c r="M16" s="51"/>
      <c r="N16" s="29"/>
      <c r="O16" s="20"/>
      <c r="P16" s="31"/>
      <c r="Q16" s="42"/>
      <c r="R16" s="20"/>
      <c r="S16" s="51"/>
      <c r="T16" s="20"/>
      <c r="U16" s="20"/>
      <c r="V16" s="31"/>
      <c r="W16" s="42"/>
      <c r="X16" s="31"/>
      <c r="Y16" s="32"/>
      <c r="Z16" s="20"/>
      <c r="AA16" s="32"/>
      <c r="AB16" s="20"/>
      <c r="AC16" s="20"/>
      <c r="AD16" s="20"/>
    </row>
    <row r="17" spans="1:30" ht="12.75">
      <c r="A17" s="20"/>
      <c r="B17" s="20"/>
      <c r="C17" s="20"/>
      <c r="D17" s="20"/>
      <c r="E17" s="20"/>
      <c r="F17" s="31" t="s">
        <v>1277</v>
      </c>
      <c r="G17" s="31"/>
      <c r="H17" s="20"/>
      <c r="I17" s="20"/>
      <c r="J17" s="46"/>
      <c r="K17" s="46"/>
      <c r="L17" s="19"/>
      <c r="M17" s="51"/>
      <c r="N17" s="29"/>
      <c r="O17" s="20"/>
      <c r="P17" s="31"/>
      <c r="Q17" s="42"/>
      <c r="R17" s="20"/>
      <c r="S17" s="51"/>
      <c r="T17" s="20"/>
      <c r="U17" s="20"/>
      <c r="V17" s="31"/>
      <c r="W17" s="42"/>
      <c r="X17" s="31"/>
      <c r="Y17" s="32"/>
      <c r="Z17" s="20"/>
      <c r="AA17" s="32"/>
      <c r="AB17" s="20"/>
      <c r="AC17" s="20"/>
      <c r="AD17" s="20"/>
    </row>
    <row r="18" spans="1:30" ht="12.75">
      <c r="A18" s="20">
        <v>12</v>
      </c>
      <c r="B18" s="20">
        <v>1</v>
      </c>
      <c r="C18" s="20" t="s">
        <v>27</v>
      </c>
      <c r="D18" s="20" t="s">
        <v>30</v>
      </c>
      <c r="E18" s="20">
        <v>67.5</v>
      </c>
      <c r="F18" s="20" t="s">
        <v>1176</v>
      </c>
      <c r="G18" s="20" t="s">
        <v>782</v>
      </c>
      <c r="H18" s="20" t="s">
        <v>49</v>
      </c>
      <c r="I18" s="20" t="s">
        <v>20</v>
      </c>
      <c r="J18" s="46">
        <v>35781</v>
      </c>
      <c r="K18" s="19" t="s">
        <v>118</v>
      </c>
      <c r="L18" s="19">
        <v>63.2</v>
      </c>
      <c r="M18" s="32">
        <v>0.7717</v>
      </c>
      <c r="N18" s="29"/>
      <c r="O18" s="20"/>
      <c r="P18" s="69"/>
      <c r="Q18" s="42"/>
      <c r="R18" s="31"/>
      <c r="S18" s="32">
        <f aca="true" t="shared" si="4" ref="S18:S25">R18*M18</f>
        <v>0</v>
      </c>
      <c r="T18" s="69">
        <v>60</v>
      </c>
      <c r="U18" s="20">
        <v>60</v>
      </c>
      <c r="V18" s="69">
        <v>62.5</v>
      </c>
      <c r="W18" s="42"/>
      <c r="X18" s="31">
        <v>60</v>
      </c>
      <c r="Y18" s="32">
        <f aca="true" t="shared" si="5" ref="Y18:Y25">X18*M18</f>
        <v>46.30200000000001</v>
      </c>
      <c r="Z18" s="20">
        <f aca="true" t="shared" si="6" ref="Z18:Z25">X18+R18</f>
        <v>60</v>
      </c>
      <c r="AA18" s="32">
        <f aca="true" t="shared" si="7" ref="AA18:AA25">Z18*M18</f>
        <v>46.30200000000001</v>
      </c>
      <c r="AB18" s="20"/>
      <c r="AC18" s="20" t="s">
        <v>1177</v>
      </c>
      <c r="AD18" s="20">
        <v>12</v>
      </c>
    </row>
    <row r="19" spans="1:30" ht="12.75">
      <c r="A19" s="20">
        <v>12</v>
      </c>
      <c r="B19" s="20">
        <v>1</v>
      </c>
      <c r="C19" s="20" t="s">
        <v>27</v>
      </c>
      <c r="D19" s="20" t="s">
        <v>30</v>
      </c>
      <c r="E19" s="20">
        <v>75</v>
      </c>
      <c r="F19" s="20" t="s">
        <v>50</v>
      </c>
      <c r="G19" s="20" t="s">
        <v>33</v>
      </c>
      <c r="H19" s="20" t="s">
        <v>33</v>
      </c>
      <c r="I19" s="20" t="s">
        <v>33</v>
      </c>
      <c r="J19" s="46">
        <v>28639</v>
      </c>
      <c r="K19" s="46" t="s">
        <v>151</v>
      </c>
      <c r="L19" s="19">
        <v>64.9</v>
      </c>
      <c r="M19" s="51">
        <v>0.6694</v>
      </c>
      <c r="N19" s="69"/>
      <c r="O19" s="20"/>
      <c r="P19" s="31"/>
      <c r="Q19" s="42"/>
      <c r="R19" s="20"/>
      <c r="S19" s="51">
        <f t="shared" si="4"/>
        <v>0</v>
      </c>
      <c r="T19" s="20">
        <v>50</v>
      </c>
      <c r="U19" s="20">
        <v>60</v>
      </c>
      <c r="V19" s="31">
        <v>0</v>
      </c>
      <c r="W19" s="42"/>
      <c r="X19" s="31">
        <v>60</v>
      </c>
      <c r="Y19" s="32">
        <f t="shared" si="5"/>
        <v>40.164</v>
      </c>
      <c r="Z19" s="20">
        <f t="shared" si="6"/>
        <v>60</v>
      </c>
      <c r="AA19" s="32">
        <f t="shared" si="7"/>
        <v>40.164</v>
      </c>
      <c r="AB19" s="20"/>
      <c r="AC19" s="20" t="s">
        <v>51</v>
      </c>
      <c r="AD19" s="20">
        <v>12</v>
      </c>
    </row>
    <row r="20" spans="1:30" ht="12.75">
      <c r="A20" s="20">
        <v>12</v>
      </c>
      <c r="B20" s="20">
        <v>1</v>
      </c>
      <c r="C20" s="20" t="s">
        <v>27</v>
      </c>
      <c r="D20" s="20" t="s">
        <v>30</v>
      </c>
      <c r="E20" s="20">
        <v>75</v>
      </c>
      <c r="F20" s="20" t="s">
        <v>50</v>
      </c>
      <c r="G20" s="20" t="s">
        <v>33</v>
      </c>
      <c r="H20" s="20" t="s">
        <v>33</v>
      </c>
      <c r="I20" s="20" t="s">
        <v>33</v>
      </c>
      <c r="J20" s="46">
        <v>28639</v>
      </c>
      <c r="K20" s="46" t="s">
        <v>19</v>
      </c>
      <c r="L20" s="19">
        <v>63.2</v>
      </c>
      <c r="M20" s="51">
        <v>0.6694</v>
      </c>
      <c r="N20" s="69"/>
      <c r="O20" s="20"/>
      <c r="P20" s="31"/>
      <c r="Q20" s="42"/>
      <c r="R20" s="20"/>
      <c r="S20" s="51">
        <f t="shared" si="4"/>
        <v>0</v>
      </c>
      <c r="T20" s="20">
        <v>50</v>
      </c>
      <c r="U20" s="20">
        <v>60</v>
      </c>
      <c r="V20" s="31">
        <v>0</v>
      </c>
      <c r="W20" s="42"/>
      <c r="X20" s="31">
        <v>60</v>
      </c>
      <c r="Y20" s="32">
        <f t="shared" si="5"/>
        <v>40.164</v>
      </c>
      <c r="Z20" s="20">
        <f t="shared" si="6"/>
        <v>60</v>
      </c>
      <c r="AA20" s="32">
        <f t="shared" si="7"/>
        <v>40.164</v>
      </c>
      <c r="AB20" s="20"/>
      <c r="AC20" s="20" t="s">
        <v>51</v>
      </c>
      <c r="AD20" s="20">
        <v>12</v>
      </c>
    </row>
    <row r="21" spans="1:30" ht="12.75">
      <c r="A21" s="20">
        <v>12</v>
      </c>
      <c r="B21" s="20">
        <v>1</v>
      </c>
      <c r="C21" s="20" t="s">
        <v>27</v>
      </c>
      <c r="D21" s="20" t="s">
        <v>30</v>
      </c>
      <c r="E21" s="20">
        <v>82.5</v>
      </c>
      <c r="F21" s="20" t="s">
        <v>1278</v>
      </c>
      <c r="G21" s="20" t="s">
        <v>887</v>
      </c>
      <c r="H21" s="20" t="s">
        <v>23</v>
      </c>
      <c r="I21" s="20" t="s">
        <v>20</v>
      </c>
      <c r="J21" s="46">
        <v>26726</v>
      </c>
      <c r="K21" s="46" t="s">
        <v>52</v>
      </c>
      <c r="L21" s="19">
        <v>81.9</v>
      </c>
      <c r="M21" s="51">
        <v>0.6523</v>
      </c>
      <c r="N21" s="29"/>
      <c r="O21" s="20"/>
      <c r="P21" s="31"/>
      <c r="Q21" s="42"/>
      <c r="R21" s="20"/>
      <c r="S21" s="51">
        <f t="shared" si="4"/>
        <v>0</v>
      </c>
      <c r="T21" s="20">
        <v>45</v>
      </c>
      <c r="U21" s="69">
        <v>50</v>
      </c>
      <c r="V21" s="31">
        <v>50</v>
      </c>
      <c r="W21" s="113"/>
      <c r="X21" s="31">
        <v>50</v>
      </c>
      <c r="Y21" s="32">
        <f t="shared" si="5"/>
        <v>32.615</v>
      </c>
      <c r="Z21" s="20">
        <f t="shared" si="6"/>
        <v>50</v>
      </c>
      <c r="AA21" s="32">
        <f t="shared" si="7"/>
        <v>32.615</v>
      </c>
      <c r="AB21" s="20"/>
      <c r="AC21" s="20" t="s">
        <v>1180</v>
      </c>
      <c r="AD21" s="20">
        <v>12</v>
      </c>
    </row>
    <row r="22" spans="1:30" ht="12.75">
      <c r="A22" s="20">
        <v>12</v>
      </c>
      <c r="B22" s="20">
        <v>1</v>
      </c>
      <c r="C22" s="20" t="s">
        <v>27</v>
      </c>
      <c r="D22" s="20" t="s">
        <v>30</v>
      </c>
      <c r="E22" s="20">
        <v>82.5</v>
      </c>
      <c r="F22" s="20" t="s">
        <v>1181</v>
      </c>
      <c r="G22" s="20" t="s">
        <v>418</v>
      </c>
      <c r="H22" s="20" t="s">
        <v>418</v>
      </c>
      <c r="I22" s="20" t="s">
        <v>20</v>
      </c>
      <c r="J22" s="46">
        <v>31949</v>
      </c>
      <c r="K22" s="46" t="s">
        <v>19</v>
      </c>
      <c r="L22" s="19">
        <v>80.6</v>
      </c>
      <c r="M22" s="51">
        <v>0.6295</v>
      </c>
      <c r="N22" s="29"/>
      <c r="O22" s="20"/>
      <c r="P22" s="31"/>
      <c r="Q22" s="42"/>
      <c r="R22" s="20"/>
      <c r="S22" s="51">
        <f t="shared" si="4"/>
        <v>0</v>
      </c>
      <c r="T22" s="20">
        <v>45</v>
      </c>
      <c r="U22" s="20">
        <v>50</v>
      </c>
      <c r="V22" s="31">
        <v>55</v>
      </c>
      <c r="W22" s="42"/>
      <c r="X22" s="31">
        <v>55</v>
      </c>
      <c r="Y22" s="32">
        <f t="shared" si="5"/>
        <v>34.622499999999995</v>
      </c>
      <c r="Z22" s="20">
        <f t="shared" si="6"/>
        <v>55</v>
      </c>
      <c r="AA22" s="32">
        <f t="shared" si="7"/>
        <v>34.622499999999995</v>
      </c>
      <c r="AB22" s="20"/>
      <c r="AC22" s="20" t="s">
        <v>1183</v>
      </c>
      <c r="AD22" s="20">
        <v>12</v>
      </c>
    </row>
    <row r="23" spans="1:30" ht="12.75">
      <c r="A23" s="20">
        <v>5</v>
      </c>
      <c r="B23" s="20">
        <v>2</v>
      </c>
      <c r="C23" s="20" t="s">
        <v>27</v>
      </c>
      <c r="D23" s="20" t="s">
        <v>30</v>
      </c>
      <c r="E23" s="20">
        <v>82.5</v>
      </c>
      <c r="F23" s="20" t="s">
        <v>1179</v>
      </c>
      <c r="G23" s="20" t="s">
        <v>220</v>
      </c>
      <c r="H23" s="20" t="s">
        <v>220</v>
      </c>
      <c r="I23" s="20" t="s">
        <v>20</v>
      </c>
      <c r="J23" s="46">
        <v>30645</v>
      </c>
      <c r="K23" s="46" t="s">
        <v>19</v>
      </c>
      <c r="L23" s="19">
        <v>78.7</v>
      </c>
      <c r="M23" s="51">
        <v>0.6405</v>
      </c>
      <c r="N23" s="29"/>
      <c r="O23" s="20"/>
      <c r="P23" s="31"/>
      <c r="Q23" s="42"/>
      <c r="R23" s="20"/>
      <c r="S23" s="51">
        <f t="shared" si="4"/>
        <v>0</v>
      </c>
      <c r="T23" s="69">
        <v>35</v>
      </c>
      <c r="U23" s="20">
        <v>35</v>
      </c>
      <c r="V23" s="31">
        <v>47.5</v>
      </c>
      <c r="W23" s="42"/>
      <c r="X23" s="31">
        <v>47.5</v>
      </c>
      <c r="Y23" s="32">
        <f t="shared" si="5"/>
        <v>30.42375</v>
      </c>
      <c r="Z23" s="20">
        <f t="shared" si="6"/>
        <v>47.5</v>
      </c>
      <c r="AA23" s="32">
        <f t="shared" si="7"/>
        <v>30.42375</v>
      </c>
      <c r="AB23" s="20"/>
      <c r="AC23" s="20" t="s">
        <v>1178</v>
      </c>
      <c r="AD23" s="20">
        <v>5</v>
      </c>
    </row>
    <row r="24" spans="1:30" ht="12.75">
      <c r="A24" s="20">
        <v>12</v>
      </c>
      <c r="B24" s="20">
        <v>1</v>
      </c>
      <c r="C24" s="20" t="s">
        <v>27</v>
      </c>
      <c r="D24" s="20" t="s">
        <v>30</v>
      </c>
      <c r="E24" s="20">
        <v>125</v>
      </c>
      <c r="F24" s="20" t="s">
        <v>495</v>
      </c>
      <c r="G24" s="20" t="s">
        <v>33</v>
      </c>
      <c r="H24" s="20" t="s">
        <v>33</v>
      </c>
      <c r="I24" s="20" t="s">
        <v>33</v>
      </c>
      <c r="J24" s="46">
        <v>26574</v>
      </c>
      <c r="K24" s="46" t="s">
        <v>52</v>
      </c>
      <c r="L24" s="19">
        <v>120.1</v>
      </c>
      <c r="M24" s="51">
        <v>0.5522</v>
      </c>
      <c r="N24" s="29"/>
      <c r="O24" s="20"/>
      <c r="P24" s="31"/>
      <c r="Q24" s="42"/>
      <c r="R24" s="20"/>
      <c r="S24" s="51">
        <f t="shared" si="4"/>
        <v>0</v>
      </c>
      <c r="T24" s="20">
        <v>77.5</v>
      </c>
      <c r="U24" s="20">
        <v>82.5</v>
      </c>
      <c r="V24" s="31">
        <v>85</v>
      </c>
      <c r="W24" s="42"/>
      <c r="X24" s="31">
        <v>85</v>
      </c>
      <c r="Y24" s="32">
        <f t="shared" si="5"/>
        <v>46.937000000000005</v>
      </c>
      <c r="Z24" s="20">
        <f t="shared" si="6"/>
        <v>85</v>
      </c>
      <c r="AA24" s="32">
        <f t="shared" si="7"/>
        <v>46.937000000000005</v>
      </c>
      <c r="AB24" s="20"/>
      <c r="AC24" s="20"/>
      <c r="AD24" s="20">
        <v>12</v>
      </c>
    </row>
    <row r="25" spans="1:30" ht="12.75">
      <c r="A25" s="20">
        <v>12</v>
      </c>
      <c r="B25" s="20">
        <v>1</v>
      </c>
      <c r="C25" s="20" t="s">
        <v>27</v>
      </c>
      <c r="D25" s="20" t="s">
        <v>30</v>
      </c>
      <c r="E25" s="20">
        <v>125</v>
      </c>
      <c r="F25" s="20" t="s">
        <v>41</v>
      </c>
      <c r="G25" s="20" t="s">
        <v>33</v>
      </c>
      <c r="H25" s="20" t="s">
        <v>33</v>
      </c>
      <c r="I25" s="20" t="s">
        <v>33</v>
      </c>
      <c r="J25" s="46">
        <v>32071</v>
      </c>
      <c r="K25" s="46" t="s">
        <v>19</v>
      </c>
      <c r="L25" s="19">
        <v>112.35</v>
      </c>
      <c r="M25" s="51">
        <v>0.5346</v>
      </c>
      <c r="N25" s="29"/>
      <c r="O25" s="20"/>
      <c r="P25" s="31"/>
      <c r="Q25" s="42"/>
      <c r="R25" s="20"/>
      <c r="S25" s="51">
        <f t="shared" si="4"/>
        <v>0</v>
      </c>
      <c r="T25" s="20">
        <v>57.5</v>
      </c>
      <c r="U25" s="20">
        <v>65</v>
      </c>
      <c r="V25" s="31">
        <v>70</v>
      </c>
      <c r="W25" s="42"/>
      <c r="X25" s="31">
        <v>70</v>
      </c>
      <c r="Y25" s="32">
        <f t="shared" si="5"/>
        <v>37.422</v>
      </c>
      <c r="Z25" s="20">
        <f t="shared" si="6"/>
        <v>70</v>
      </c>
      <c r="AA25" s="32">
        <f t="shared" si="7"/>
        <v>37.422</v>
      </c>
      <c r="AB25" s="20"/>
      <c r="AC25" s="20" t="s">
        <v>494</v>
      </c>
      <c r="AD25" s="20">
        <v>12</v>
      </c>
    </row>
    <row r="26" spans="1:30" ht="12.75">
      <c r="A26" s="20"/>
      <c r="B26" s="20"/>
      <c r="C26" s="20"/>
      <c r="D26" s="20"/>
      <c r="E26" s="20"/>
      <c r="F26" s="31" t="s">
        <v>124</v>
      </c>
      <c r="G26" s="31" t="s">
        <v>130</v>
      </c>
      <c r="H26" s="20"/>
      <c r="I26" s="20"/>
      <c r="J26" s="46"/>
      <c r="K26" s="46"/>
      <c r="L26" s="19"/>
      <c r="M26" s="51"/>
      <c r="N26" s="29"/>
      <c r="O26" s="20"/>
      <c r="P26" s="31"/>
      <c r="Q26" s="42"/>
      <c r="R26" s="20"/>
      <c r="S26" s="51"/>
      <c r="T26" s="20"/>
      <c r="U26" s="20"/>
      <c r="V26" s="31"/>
      <c r="W26" s="42"/>
      <c r="X26" s="31"/>
      <c r="Y26" s="32"/>
      <c r="Z26" s="20"/>
      <c r="AA26" s="32"/>
      <c r="AB26" s="20"/>
      <c r="AC26" s="20"/>
      <c r="AD26" s="20"/>
    </row>
    <row r="27" spans="1:30" ht="12.75">
      <c r="A27" s="20"/>
      <c r="B27" s="20"/>
      <c r="C27" s="20"/>
      <c r="D27" s="20"/>
      <c r="E27" s="20"/>
      <c r="F27" s="31" t="s">
        <v>1275</v>
      </c>
      <c r="G27" s="31"/>
      <c r="H27" s="20"/>
      <c r="I27" s="20"/>
      <c r="J27" s="46"/>
      <c r="K27" s="46"/>
      <c r="L27" s="19"/>
      <c r="M27" s="51"/>
      <c r="N27" s="29"/>
      <c r="O27" s="20"/>
      <c r="P27" s="31"/>
      <c r="Q27" s="42"/>
      <c r="R27" s="20"/>
      <c r="S27" s="51"/>
      <c r="T27" s="20"/>
      <c r="U27" s="20"/>
      <c r="V27" s="31"/>
      <c r="W27" s="42"/>
      <c r="X27" s="31"/>
      <c r="Y27" s="32"/>
      <c r="Z27" s="20"/>
      <c r="AA27" s="32"/>
      <c r="AB27" s="20"/>
      <c r="AC27" s="20"/>
      <c r="AD27" s="20"/>
    </row>
    <row r="28" spans="1:30" ht="12.75">
      <c r="A28" s="20">
        <v>12</v>
      </c>
      <c r="B28" s="20">
        <v>1</v>
      </c>
      <c r="C28" s="20" t="s">
        <v>27</v>
      </c>
      <c r="D28" s="20" t="s">
        <v>30</v>
      </c>
      <c r="E28" s="20">
        <v>67.5</v>
      </c>
      <c r="F28" s="20" t="s">
        <v>1176</v>
      </c>
      <c r="G28" s="20" t="s">
        <v>782</v>
      </c>
      <c r="H28" s="20" t="s">
        <v>49</v>
      </c>
      <c r="I28" s="20" t="s">
        <v>20</v>
      </c>
      <c r="J28" s="46">
        <v>35781</v>
      </c>
      <c r="K28" s="19" t="s">
        <v>118</v>
      </c>
      <c r="L28" s="19">
        <v>63.2</v>
      </c>
      <c r="M28" s="32">
        <v>0.7717</v>
      </c>
      <c r="N28" s="29">
        <v>70</v>
      </c>
      <c r="O28" s="20">
        <v>72.5</v>
      </c>
      <c r="P28" s="69">
        <v>73.5</v>
      </c>
      <c r="Q28" s="42"/>
      <c r="R28" s="31">
        <v>72.5</v>
      </c>
      <c r="S28" s="32">
        <f aca="true" t="shared" si="8" ref="S28:S41">R28*M28</f>
        <v>55.94825</v>
      </c>
      <c r="T28" s="69">
        <v>60</v>
      </c>
      <c r="U28" s="20">
        <v>60</v>
      </c>
      <c r="V28" s="69">
        <v>62.5</v>
      </c>
      <c r="W28" s="113"/>
      <c r="X28" s="31">
        <v>60</v>
      </c>
      <c r="Y28" s="32">
        <f aca="true" t="shared" si="9" ref="Y28:Y41">X28*M28</f>
        <v>46.30200000000001</v>
      </c>
      <c r="Z28" s="20">
        <f aca="true" t="shared" si="10" ref="Z28:Z41">X28+R28</f>
        <v>132.5</v>
      </c>
      <c r="AA28" s="32">
        <f aca="true" t="shared" si="11" ref="AA28:AA41">Z28*M28</f>
        <v>102.25025000000001</v>
      </c>
      <c r="AB28" s="20"/>
      <c r="AC28" s="20" t="s">
        <v>1177</v>
      </c>
      <c r="AD28" s="20">
        <v>12</v>
      </c>
    </row>
    <row r="29" spans="1:30" ht="12.75">
      <c r="A29" s="20">
        <v>12</v>
      </c>
      <c r="B29" s="20">
        <v>1</v>
      </c>
      <c r="C29" s="20" t="s">
        <v>27</v>
      </c>
      <c r="D29" s="20" t="s">
        <v>30</v>
      </c>
      <c r="E29" s="20">
        <v>75</v>
      </c>
      <c r="F29" s="20" t="s">
        <v>50</v>
      </c>
      <c r="G29" s="20" t="s">
        <v>33</v>
      </c>
      <c r="H29" s="20" t="s">
        <v>33</v>
      </c>
      <c r="I29" s="20" t="s">
        <v>33</v>
      </c>
      <c r="J29" s="46">
        <v>28639</v>
      </c>
      <c r="K29" s="46" t="s">
        <v>151</v>
      </c>
      <c r="L29" s="19">
        <v>64.9</v>
      </c>
      <c r="M29" s="51">
        <v>0.6694</v>
      </c>
      <c r="N29" s="69">
        <v>50</v>
      </c>
      <c r="O29" s="20">
        <v>50</v>
      </c>
      <c r="P29" s="31">
        <v>60</v>
      </c>
      <c r="Q29" s="42"/>
      <c r="R29" s="20">
        <v>60</v>
      </c>
      <c r="S29" s="51">
        <f t="shared" si="8"/>
        <v>40.164</v>
      </c>
      <c r="T29" s="20">
        <v>50</v>
      </c>
      <c r="U29" s="20">
        <v>60</v>
      </c>
      <c r="V29" s="31">
        <v>0</v>
      </c>
      <c r="W29" s="42"/>
      <c r="X29" s="31">
        <v>60</v>
      </c>
      <c r="Y29" s="32">
        <f t="shared" si="9"/>
        <v>40.164</v>
      </c>
      <c r="Z29" s="20">
        <f t="shared" si="10"/>
        <v>120</v>
      </c>
      <c r="AA29" s="32">
        <f t="shared" si="11"/>
        <v>80.328</v>
      </c>
      <c r="AB29" s="20"/>
      <c r="AC29" s="20" t="s">
        <v>51</v>
      </c>
      <c r="AD29" s="20">
        <v>12</v>
      </c>
    </row>
    <row r="30" spans="1:30" ht="12.75">
      <c r="A30" s="20">
        <v>12</v>
      </c>
      <c r="B30" s="20">
        <v>1</v>
      </c>
      <c r="C30" s="20" t="s">
        <v>27</v>
      </c>
      <c r="D30" s="20" t="s">
        <v>30</v>
      </c>
      <c r="E30" s="20">
        <v>75</v>
      </c>
      <c r="F30" s="20" t="s">
        <v>50</v>
      </c>
      <c r="G30" s="20" t="s">
        <v>33</v>
      </c>
      <c r="H30" s="20" t="s">
        <v>33</v>
      </c>
      <c r="I30" s="20" t="s">
        <v>33</v>
      </c>
      <c r="J30" s="46">
        <v>28639</v>
      </c>
      <c r="K30" s="46" t="s">
        <v>19</v>
      </c>
      <c r="L30" s="19">
        <v>63.2</v>
      </c>
      <c r="M30" s="51">
        <v>0.7717</v>
      </c>
      <c r="N30" s="69">
        <v>50</v>
      </c>
      <c r="O30" s="20">
        <v>50</v>
      </c>
      <c r="P30" s="31">
        <v>60</v>
      </c>
      <c r="Q30" s="42"/>
      <c r="R30" s="20">
        <v>60</v>
      </c>
      <c r="S30" s="51">
        <f t="shared" si="8"/>
        <v>46.30200000000001</v>
      </c>
      <c r="T30" s="20">
        <v>50</v>
      </c>
      <c r="U30" s="20">
        <v>60</v>
      </c>
      <c r="V30" s="31">
        <v>0</v>
      </c>
      <c r="W30" s="42"/>
      <c r="X30" s="31">
        <v>60</v>
      </c>
      <c r="Y30" s="32">
        <f t="shared" si="9"/>
        <v>46.30200000000001</v>
      </c>
      <c r="Z30" s="20">
        <f t="shared" si="10"/>
        <v>120</v>
      </c>
      <c r="AA30" s="32">
        <f t="shared" si="11"/>
        <v>92.60400000000001</v>
      </c>
      <c r="AB30" s="20"/>
      <c r="AC30" s="20" t="s">
        <v>51</v>
      </c>
      <c r="AD30" s="20">
        <v>12</v>
      </c>
    </row>
    <row r="31" spans="1:30" ht="12.75">
      <c r="A31" s="20">
        <v>12</v>
      </c>
      <c r="B31" s="20">
        <v>1</v>
      </c>
      <c r="C31" s="20" t="s">
        <v>27</v>
      </c>
      <c r="D31" s="20" t="s">
        <v>30</v>
      </c>
      <c r="E31" s="20">
        <v>82.5</v>
      </c>
      <c r="F31" s="20" t="s">
        <v>636</v>
      </c>
      <c r="G31" s="20" t="s">
        <v>294</v>
      </c>
      <c r="H31" s="20" t="s">
        <v>294</v>
      </c>
      <c r="I31" s="20" t="s">
        <v>20</v>
      </c>
      <c r="J31" s="46">
        <v>31782</v>
      </c>
      <c r="K31" s="46" t="s">
        <v>19</v>
      </c>
      <c r="L31" s="19">
        <v>101.3</v>
      </c>
      <c r="M31" s="51">
        <v>0.551</v>
      </c>
      <c r="N31" s="29">
        <v>105</v>
      </c>
      <c r="O31" s="20">
        <v>115</v>
      </c>
      <c r="P31" s="31">
        <v>120</v>
      </c>
      <c r="Q31" s="113">
        <v>122.5</v>
      </c>
      <c r="R31" s="20">
        <f>P31</f>
        <v>120</v>
      </c>
      <c r="S31" s="51">
        <f t="shared" si="8"/>
        <v>66.12</v>
      </c>
      <c r="T31" s="20">
        <v>65</v>
      </c>
      <c r="U31" s="20">
        <v>77.5</v>
      </c>
      <c r="V31" s="69">
        <v>82.5</v>
      </c>
      <c r="W31" s="42"/>
      <c r="X31" s="31">
        <v>77.5</v>
      </c>
      <c r="Y31" s="32">
        <f t="shared" si="9"/>
        <v>42.7025</v>
      </c>
      <c r="Z31" s="20">
        <f t="shared" si="10"/>
        <v>197.5</v>
      </c>
      <c r="AA31" s="32">
        <f t="shared" si="11"/>
        <v>108.8225</v>
      </c>
      <c r="AB31" s="20" t="s">
        <v>375</v>
      </c>
      <c r="AC31" s="20"/>
      <c r="AD31" s="20">
        <v>21</v>
      </c>
    </row>
    <row r="32" spans="1:30" ht="12.75">
      <c r="A32" s="20">
        <v>12</v>
      </c>
      <c r="B32" s="20">
        <v>1</v>
      </c>
      <c r="C32" s="20" t="s">
        <v>27</v>
      </c>
      <c r="D32" s="20" t="s">
        <v>30</v>
      </c>
      <c r="E32" s="20">
        <v>90</v>
      </c>
      <c r="F32" s="20" t="s">
        <v>293</v>
      </c>
      <c r="G32" s="20" t="s">
        <v>294</v>
      </c>
      <c r="H32" s="20" t="s">
        <v>294</v>
      </c>
      <c r="I32" s="20" t="s">
        <v>20</v>
      </c>
      <c r="J32" s="46">
        <v>26567</v>
      </c>
      <c r="K32" s="46" t="s">
        <v>52</v>
      </c>
      <c r="L32" s="19">
        <v>74.35</v>
      </c>
      <c r="M32" s="51">
        <v>0.6326</v>
      </c>
      <c r="N32" s="29">
        <v>65</v>
      </c>
      <c r="O32" s="20">
        <v>75</v>
      </c>
      <c r="P32" s="69">
        <v>80</v>
      </c>
      <c r="Q32" s="42"/>
      <c r="R32" s="20">
        <v>75</v>
      </c>
      <c r="S32" s="51">
        <f t="shared" si="8"/>
        <v>47.44500000000001</v>
      </c>
      <c r="T32" s="20">
        <v>50</v>
      </c>
      <c r="U32" s="20">
        <v>60</v>
      </c>
      <c r="V32" s="69">
        <v>62.5</v>
      </c>
      <c r="W32" s="42"/>
      <c r="X32" s="31">
        <v>60</v>
      </c>
      <c r="Y32" s="32">
        <f t="shared" si="9"/>
        <v>37.956</v>
      </c>
      <c r="Z32" s="20">
        <f t="shared" si="10"/>
        <v>135</v>
      </c>
      <c r="AA32" s="32">
        <f t="shared" si="11"/>
        <v>85.40100000000001</v>
      </c>
      <c r="AB32" s="20"/>
      <c r="AC32" s="20" t="s">
        <v>296</v>
      </c>
      <c r="AD32" s="20">
        <v>12</v>
      </c>
    </row>
    <row r="33" spans="1:30" ht="12.75">
      <c r="A33" s="20">
        <v>12</v>
      </c>
      <c r="B33" s="20">
        <v>1</v>
      </c>
      <c r="C33" s="20" t="s">
        <v>27</v>
      </c>
      <c r="D33" s="20" t="s">
        <v>30</v>
      </c>
      <c r="E33" s="20">
        <v>90</v>
      </c>
      <c r="F33" s="20" t="s">
        <v>1188</v>
      </c>
      <c r="G33" s="20" t="s">
        <v>49</v>
      </c>
      <c r="H33" s="20" t="s">
        <v>49</v>
      </c>
      <c r="I33" s="20" t="s">
        <v>20</v>
      </c>
      <c r="J33" s="46">
        <v>31795</v>
      </c>
      <c r="K33" s="46" t="s">
        <v>19</v>
      </c>
      <c r="L33" s="19">
        <v>112.35</v>
      </c>
      <c r="M33" s="51">
        <v>0.5339</v>
      </c>
      <c r="N33" s="29">
        <v>95</v>
      </c>
      <c r="O33" s="20">
        <v>110</v>
      </c>
      <c r="P33" s="31">
        <v>120</v>
      </c>
      <c r="Q33" s="42"/>
      <c r="R33" s="20">
        <v>120</v>
      </c>
      <c r="S33" s="51">
        <f t="shared" si="8"/>
        <v>64.06800000000001</v>
      </c>
      <c r="T33" s="20">
        <v>70</v>
      </c>
      <c r="U33" s="20">
        <v>80</v>
      </c>
      <c r="V33" s="31">
        <v>85</v>
      </c>
      <c r="W33" s="113">
        <v>87.5</v>
      </c>
      <c r="X33" s="31">
        <v>85</v>
      </c>
      <c r="Y33" s="32">
        <f t="shared" si="9"/>
        <v>45.3815</v>
      </c>
      <c r="Z33" s="20">
        <f t="shared" si="10"/>
        <v>205</v>
      </c>
      <c r="AA33" s="32">
        <f t="shared" si="11"/>
        <v>109.44950000000001</v>
      </c>
      <c r="AB33" s="20" t="s">
        <v>374</v>
      </c>
      <c r="AC33" s="20" t="s">
        <v>1189</v>
      </c>
      <c r="AD33" s="20">
        <v>27</v>
      </c>
    </row>
    <row r="34" spans="1:30" ht="12.75">
      <c r="A34" s="20">
        <v>12</v>
      </c>
      <c r="B34" s="20">
        <v>1</v>
      </c>
      <c r="C34" s="20" t="s">
        <v>27</v>
      </c>
      <c r="D34" s="20" t="s">
        <v>30</v>
      </c>
      <c r="E34" s="20">
        <v>100</v>
      </c>
      <c r="F34" s="20" t="s">
        <v>1190</v>
      </c>
      <c r="G34" s="20" t="s">
        <v>49</v>
      </c>
      <c r="H34" s="20" t="s">
        <v>49</v>
      </c>
      <c r="I34" s="20" t="s">
        <v>20</v>
      </c>
      <c r="J34" s="46">
        <v>32169</v>
      </c>
      <c r="K34" s="46" t="s">
        <v>19</v>
      </c>
      <c r="L34" s="19" t="s">
        <v>1191</v>
      </c>
      <c r="M34" s="51">
        <v>0.557</v>
      </c>
      <c r="N34" s="29">
        <v>110</v>
      </c>
      <c r="O34" s="20">
        <v>122.5</v>
      </c>
      <c r="P34" s="31">
        <v>136</v>
      </c>
      <c r="Q34" s="42"/>
      <c r="R34" s="20">
        <v>136</v>
      </c>
      <c r="S34" s="51">
        <f t="shared" si="8"/>
        <v>75.75200000000001</v>
      </c>
      <c r="T34" s="20">
        <v>65</v>
      </c>
      <c r="U34" s="20">
        <v>75</v>
      </c>
      <c r="V34" s="69">
        <v>85</v>
      </c>
      <c r="W34" s="42"/>
      <c r="X34" s="31">
        <v>75</v>
      </c>
      <c r="Y34" s="32">
        <f t="shared" si="9"/>
        <v>41.775000000000006</v>
      </c>
      <c r="Z34" s="20">
        <f t="shared" si="10"/>
        <v>211</v>
      </c>
      <c r="AA34" s="32">
        <f t="shared" si="11"/>
        <v>117.52700000000002</v>
      </c>
      <c r="AB34" s="20" t="s">
        <v>373</v>
      </c>
      <c r="AC34" s="20"/>
      <c r="AD34" s="20">
        <v>48</v>
      </c>
    </row>
    <row r="35" spans="1:30" ht="12.75">
      <c r="A35" s="20">
        <v>5</v>
      </c>
      <c r="B35" s="20">
        <v>2</v>
      </c>
      <c r="C35" s="20" t="s">
        <v>27</v>
      </c>
      <c r="D35" s="20" t="s">
        <v>30</v>
      </c>
      <c r="E35" s="20">
        <v>100</v>
      </c>
      <c r="F35" s="20" t="s">
        <v>1184</v>
      </c>
      <c r="G35" s="20" t="s">
        <v>134</v>
      </c>
      <c r="H35" s="20" t="s">
        <v>196</v>
      </c>
      <c r="I35" s="20" t="s">
        <v>20</v>
      </c>
      <c r="J35" s="46">
        <v>29914</v>
      </c>
      <c r="K35" s="46" t="s">
        <v>19</v>
      </c>
      <c r="L35" s="19">
        <v>111.7</v>
      </c>
      <c r="M35" s="51">
        <v>0.5346</v>
      </c>
      <c r="N35" s="29">
        <v>80</v>
      </c>
      <c r="O35" s="69">
        <v>82.5</v>
      </c>
      <c r="P35" s="31">
        <v>82.5</v>
      </c>
      <c r="Q35" s="42"/>
      <c r="R35" s="31">
        <v>82.5</v>
      </c>
      <c r="S35" s="51">
        <f t="shared" si="8"/>
        <v>44.104499999999994</v>
      </c>
      <c r="T35" s="20">
        <v>60</v>
      </c>
      <c r="U35" s="20">
        <v>62.5</v>
      </c>
      <c r="V35" s="69">
        <v>65</v>
      </c>
      <c r="W35" s="42"/>
      <c r="X35" s="31">
        <v>62.5</v>
      </c>
      <c r="Y35" s="32">
        <f t="shared" si="9"/>
        <v>33.412499999999994</v>
      </c>
      <c r="Z35" s="20">
        <f t="shared" si="10"/>
        <v>145</v>
      </c>
      <c r="AA35" s="32">
        <f t="shared" si="11"/>
        <v>77.517</v>
      </c>
      <c r="AB35" s="20"/>
      <c r="AC35" s="20" t="s">
        <v>1185</v>
      </c>
      <c r="AD35" s="20">
        <v>5</v>
      </c>
    </row>
    <row r="36" spans="1:30" ht="12.75">
      <c r="A36" s="20">
        <v>12</v>
      </c>
      <c r="B36" s="20">
        <v>1</v>
      </c>
      <c r="C36" s="20" t="s">
        <v>27</v>
      </c>
      <c r="D36" s="20" t="s">
        <v>30</v>
      </c>
      <c r="E36" s="20">
        <v>110</v>
      </c>
      <c r="F36" s="20" t="s">
        <v>110</v>
      </c>
      <c r="G36" s="20" t="s">
        <v>33</v>
      </c>
      <c r="H36" s="20" t="s">
        <v>33</v>
      </c>
      <c r="I36" s="20" t="s">
        <v>33</v>
      </c>
      <c r="J36" s="46">
        <v>27836</v>
      </c>
      <c r="K36" s="46" t="s">
        <v>151</v>
      </c>
      <c r="L36" s="19">
        <v>74.35</v>
      </c>
      <c r="M36" s="51">
        <v>0.5468</v>
      </c>
      <c r="N36" s="29">
        <v>50</v>
      </c>
      <c r="O36" s="20">
        <v>65</v>
      </c>
      <c r="P36" s="31">
        <v>75</v>
      </c>
      <c r="Q36" s="42"/>
      <c r="R36" s="20">
        <v>75</v>
      </c>
      <c r="S36" s="51">
        <f t="shared" si="8"/>
        <v>41.01</v>
      </c>
      <c r="T36" s="20">
        <v>50</v>
      </c>
      <c r="U36" s="69">
        <v>60</v>
      </c>
      <c r="V36" s="31">
        <v>0</v>
      </c>
      <c r="W36" s="42"/>
      <c r="X36" s="31">
        <v>50</v>
      </c>
      <c r="Y36" s="32">
        <f t="shared" si="9"/>
        <v>27.339999999999996</v>
      </c>
      <c r="Z36" s="20">
        <f t="shared" si="10"/>
        <v>125</v>
      </c>
      <c r="AA36" s="32">
        <f t="shared" si="11"/>
        <v>68.35</v>
      </c>
      <c r="AB36" s="20"/>
      <c r="AC36" s="20"/>
      <c r="AD36" s="20">
        <v>12</v>
      </c>
    </row>
    <row r="37" spans="1:30" ht="12.75">
      <c r="A37" s="20">
        <v>12</v>
      </c>
      <c r="B37" s="20">
        <v>1</v>
      </c>
      <c r="C37" s="20" t="s">
        <v>27</v>
      </c>
      <c r="D37" s="20" t="s">
        <v>30</v>
      </c>
      <c r="E37" s="20">
        <v>125</v>
      </c>
      <c r="F37" s="20" t="s">
        <v>42</v>
      </c>
      <c r="G37" s="20" t="s">
        <v>33</v>
      </c>
      <c r="H37" s="20" t="s">
        <v>33</v>
      </c>
      <c r="I37" s="20" t="s">
        <v>33</v>
      </c>
      <c r="J37" s="46">
        <v>27765</v>
      </c>
      <c r="K37" s="46" t="s">
        <v>151</v>
      </c>
      <c r="L37" s="19">
        <v>120.1</v>
      </c>
      <c r="M37" s="51">
        <v>0.5387</v>
      </c>
      <c r="N37" s="29">
        <v>100</v>
      </c>
      <c r="O37" s="20">
        <v>110</v>
      </c>
      <c r="P37" s="31">
        <v>120</v>
      </c>
      <c r="Q37" s="42"/>
      <c r="R37" s="20">
        <v>120</v>
      </c>
      <c r="S37" s="51">
        <f t="shared" si="8"/>
        <v>64.64399999999999</v>
      </c>
      <c r="T37" s="20">
        <v>50</v>
      </c>
      <c r="U37" s="20">
        <v>60</v>
      </c>
      <c r="V37" s="69">
        <v>70</v>
      </c>
      <c r="W37" s="42"/>
      <c r="X37" s="31">
        <v>60</v>
      </c>
      <c r="Y37" s="32">
        <f t="shared" si="9"/>
        <v>32.321999999999996</v>
      </c>
      <c r="Z37" s="20">
        <f t="shared" si="10"/>
        <v>180</v>
      </c>
      <c r="AA37" s="32">
        <f t="shared" si="11"/>
        <v>96.966</v>
      </c>
      <c r="AB37" s="20"/>
      <c r="AC37" s="20"/>
      <c r="AD37" s="20">
        <v>12</v>
      </c>
    </row>
    <row r="38" spans="1:30" ht="12.75">
      <c r="A38" s="20">
        <v>12</v>
      </c>
      <c r="B38" s="20">
        <v>1</v>
      </c>
      <c r="C38" s="20" t="s">
        <v>27</v>
      </c>
      <c r="D38" s="20" t="s">
        <v>30</v>
      </c>
      <c r="E38" s="20">
        <v>125</v>
      </c>
      <c r="F38" s="20" t="s">
        <v>495</v>
      </c>
      <c r="G38" s="20" t="s">
        <v>33</v>
      </c>
      <c r="H38" s="20" t="s">
        <v>33</v>
      </c>
      <c r="I38" s="20" t="s">
        <v>33</v>
      </c>
      <c r="J38" s="46">
        <v>26574</v>
      </c>
      <c r="K38" s="46" t="s">
        <v>52</v>
      </c>
      <c r="L38" s="19">
        <v>111.7</v>
      </c>
      <c r="M38" s="51">
        <v>0.5522</v>
      </c>
      <c r="N38" s="29">
        <v>80</v>
      </c>
      <c r="O38" s="20">
        <v>110</v>
      </c>
      <c r="P38" s="31">
        <v>115</v>
      </c>
      <c r="Q38" s="42"/>
      <c r="R38" s="20">
        <v>115</v>
      </c>
      <c r="S38" s="51">
        <f t="shared" si="8"/>
        <v>63.503</v>
      </c>
      <c r="T38" s="20">
        <v>77.5</v>
      </c>
      <c r="U38" s="20">
        <v>82.5</v>
      </c>
      <c r="V38" s="31">
        <v>85</v>
      </c>
      <c r="W38" s="42"/>
      <c r="X38" s="31">
        <v>85</v>
      </c>
      <c r="Y38" s="32">
        <f t="shared" si="9"/>
        <v>46.937000000000005</v>
      </c>
      <c r="Z38" s="20">
        <f t="shared" si="10"/>
        <v>200</v>
      </c>
      <c r="AA38" s="32">
        <f t="shared" si="11"/>
        <v>110.44</v>
      </c>
      <c r="AB38" s="20"/>
      <c r="AC38" s="20"/>
      <c r="AD38" s="20">
        <v>12</v>
      </c>
    </row>
    <row r="39" spans="1:30" ht="12.75">
      <c r="A39" s="20">
        <v>12</v>
      </c>
      <c r="B39" s="20">
        <v>1</v>
      </c>
      <c r="C39" s="20" t="s">
        <v>27</v>
      </c>
      <c r="D39" s="20" t="s">
        <v>30</v>
      </c>
      <c r="E39" s="20">
        <v>125</v>
      </c>
      <c r="F39" s="20" t="s">
        <v>42</v>
      </c>
      <c r="G39" s="20" t="s">
        <v>33</v>
      </c>
      <c r="H39" s="20" t="s">
        <v>33</v>
      </c>
      <c r="I39" s="20" t="s">
        <v>33</v>
      </c>
      <c r="J39" s="46">
        <v>27765</v>
      </c>
      <c r="K39" s="46" t="s">
        <v>19</v>
      </c>
      <c r="L39" s="19">
        <v>120.1</v>
      </c>
      <c r="M39" s="51">
        <v>0.5269</v>
      </c>
      <c r="N39" s="29">
        <v>100</v>
      </c>
      <c r="O39" s="20">
        <v>110</v>
      </c>
      <c r="P39" s="31">
        <v>120</v>
      </c>
      <c r="Q39" s="42"/>
      <c r="R39" s="20">
        <v>120</v>
      </c>
      <c r="S39" s="51">
        <f t="shared" si="8"/>
        <v>63.228</v>
      </c>
      <c r="T39" s="20">
        <v>50</v>
      </c>
      <c r="U39" s="20">
        <v>60</v>
      </c>
      <c r="V39" s="69">
        <v>70</v>
      </c>
      <c r="W39" s="42"/>
      <c r="X39" s="31">
        <v>60</v>
      </c>
      <c r="Y39" s="32">
        <f t="shared" si="9"/>
        <v>31.614</v>
      </c>
      <c r="Z39" s="20">
        <f t="shared" si="10"/>
        <v>180</v>
      </c>
      <c r="AA39" s="32">
        <f t="shared" si="11"/>
        <v>94.84200000000001</v>
      </c>
      <c r="AB39" s="20"/>
      <c r="AC39" s="20"/>
      <c r="AD39" s="20">
        <v>12</v>
      </c>
    </row>
    <row r="40" spans="1:30" ht="12.75">
      <c r="A40" s="20">
        <v>5</v>
      </c>
      <c r="B40" s="20">
        <v>2</v>
      </c>
      <c r="C40" s="20" t="s">
        <v>27</v>
      </c>
      <c r="D40" s="20" t="s">
        <v>30</v>
      </c>
      <c r="E40" s="20">
        <v>125</v>
      </c>
      <c r="F40" s="20" t="s">
        <v>41</v>
      </c>
      <c r="G40" s="20" t="s">
        <v>33</v>
      </c>
      <c r="H40" s="20" t="s">
        <v>33</v>
      </c>
      <c r="I40" s="20" t="s">
        <v>33</v>
      </c>
      <c r="J40" s="46">
        <v>32071</v>
      </c>
      <c r="K40" s="46" t="s">
        <v>19</v>
      </c>
      <c r="L40" s="19">
        <v>112.35</v>
      </c>
      <c r="M40" s="51">
        <v>0.5339</v>
      </c>
      <c r="N40" s="29">
        <v>85</v>
      </c>
      <c r="O40" s="20">
        <v>87.5</v>
      </c>
      <c r="P40" s="31">
        <v>100</v>
      </c>
      <c r="Q40" s="42"/>
      <c r="R40" s="20">
        <v>100</v>
      </c>
      <c r="S40" s="51">
        <f t="shared" si="8"/>
        <v>53.39</v>
      </c>
      <c r="T40" s="20">
        <v>57.5</v>
      </c>
      <c r="U40" s="20">
        <v>65</v>
      </c>
      <c r="V40" s="31">
        <v>70</v>
      </c>
      <c r="W40" s="42"/>
      <c r="X40" s="31">
        <v>70</v>
      </c>
      <c r="Y40" s="32">
        <f t="shared" si="9"/>
        <v>37.373000000000005</v>
      </c>
      <c r="Z40" s="20">
        <f t="shared" si="10"/>
        <v>170</v>
      </c>
      <c r="AA40" s="32">
        <f t="shared" si="11"/>
        <v>90.763</v>
      </c>
      <c r="AB40" s="20"/>
      <c r="AC40" s="20" t="s">
        <v>494</v>
      </c>
      <c r="AD40" s="20">
        <v>5</v>
      </c>
    </row>
    <row r="41" spans="1:30" ht="12.75">
      <c r="A41" s="20">
        <v>3</v>
      </c>
      <c r="B41" s="20">
        <v>3</v>
      </c>
      <c r="C41" s="20" t="s">
        <v>27</v>
      </c>
      <c r="D41" s="20" t="s">
        <v>30</v>
      </c>
      <c r="E41" s="20">
        <v>125</v>
      </c>
      <c r="F41" s="20" t="s">
        <v>1186</v>
      </c>
      <c r="G41" s="20" t="s">
        <v>62</v>
      </c>
      <c r="H41" s="20" t="s">
        <v>62</v>
      </c>
      <c r="I41" s="20" t="s">
        <v>20</v>
      </c>
      <c r="J41" s="46">
        <v>30009</v>
      </c>
      <c r="K41" s="46" t="s">
        <v>19</v>
      </c>
      <c r="L41" s="19">
        <v>106.1</v>
      </c>
      <c r="M41" s="51">
        <v>0.5419</v>
      </c>
      <c r="N41" s="29">
        <v>80</v>
      </c>
      <c r="O41" s="20">
        <v>100</v>
      </c>
      <c r="P41" s="69">
        <v>0</v>
      </c>
      <c r="Q41" s="42"/>
      <c r="R41" s="20">
        <v>100</v>
      </c>
      <c r="S41" s="51">
        <f t="shared" si="8"/>
        <v>54.190000000000005</v>
      </c>
      <c r="T41" s="20">
        <v>50</v>
      </c>
      <c r="U41" s="69">
        <v>65</v>
      </c>
      <c r="V41" s="69">
        <v>65</v>
      </c>
      <c r="W41" s="42"/>
      <c r="X41" s="31">
        <v>50</v>
      </c>
      <c r="Y41" s="32">
        <f t="shared" si="9"/>
        <v>27.095000000000002</v>
      </c>
      <c r="Z41" s="20">
        <f t="shared" si="10"/>
        <v>150</v>
      </c>
      <c r="AA41" s="32">
        <f t="shared" si="11"/>
        <v>81.28500000000001</v>
      </c>
      <c r="AB41" s="20"/>
      <c r="AC41" s="20"/>
      <c r="AD41" s="20">
        <v>3</v>
      </c>
    </row>
    <row r="42" spans="1:30" ht="12.75">
      <c r="A42" s="20"/>
      <c r="B42" s="20"/>
      <c r="C42" s="20"/>
      <c r="D42" s="20"/>
      <c r="E42" s="20"/>
      <c r="F42" s="31" t="s">
        <v>383</v>
      </c>
      <c r="G42" s="31" t="s">
        <v>127</v>
      </c>
      <c r="H42" s="20"/>
      <c r="I42" s="20"/>
      <c r="J42" s="46"/>
      <c r="K42" s="46"/>
      <c r="L42" s="19"/>
      <c r="M42" s="51"/>
      <c r="N42" s="29"/>
      <c r="O42" s="20"/>
      <c r="P42" s="31"/>
      <c r="Q42" s="42"/>
      <c r="R42" s="20"/>
      <c r="S42" s="51"/>
      <c r="T42" s="20"/>
      <c r="U42" s="20"/>
      <c r="V42" s="31"/>
      <c r="W42" s="42"/>
      <c r="X42" s="31"/>
      <c r="Y42" s="32"/>
      <c r="Z42" s="20"/>
      <c r="AA42" s="32"/>
      <c r="AB42" s="20"/>
      <c r="AC42" s="20"/>
      <c r="AD42" s="20"/>
    </row>
    <row r="43" spans="1:30" ht="12.75">
      <c r="A43" s="20"/>
      <c r="B43" s="20"/>
      <c r="C43" s="20"/>
      <c r="D43" s="20"/>
      <c r="E43" s="20"/>
      <c r="F43" s="31" t="s">
        <v>1276</v>
      </c>
      <c r="G43" s="31"/>
      <c r="H43" s="20"/>
      <c r="I43" s="20"/>
      <c r="J43" s="46"/>
      <c r="K43" s="46"/>
      <c r="L43" s="19"/>
      <c r="M43" s="51"/>
      <c r="N43" s="29"/>
      <c r="O43" s="20"/>
      <c r="P43" s="31"/>
      <c r="Q43" s="42"/>
      <c r="R43" s="20"/>
      <c r="S43" s="51"/>
      <c r="T43" s="20"/>
      <c r="U43" s="20"/>
      <c r="V43" s="31"/>
      <c r="W43" s="42"/>
      <c r="X43" s="31"/>
      <c r="Y43" s="32"/>
      <c r="Z43" s="20"/>
      <c r="AA43" s="32"/>
      <c r="AB43" s="20"/>
      <c r="AC43" s="20"/>
      <c r="AD43" s="20"/>
    </row>
    <row r="44" spans="1:30" ht="12.75">
      <c r="A44" s="20">
        <v>12</v>
      </c>
      <c r="B44" s="20">
        <v>1</v>
      </c>
      <c r="C44" s="20" t="s">
        <v>37</v>
      </c>
      <c r="D44" s="20" t="s">
        <v>30</v>
      </c>
      <c r="E44" s="20">
        <v>60</v>
      </c>
      <c r="F44" s="20" t="s">
        <v>1370</v>
      </c>
      <c r="G44" s="20" t="s">
        <v>76</v>
      </c>
      <c r="H44" s="20" t="s">
        <v>77</v>
      </c>
      <c r="I44" s="20" t="s">
        <v>20</v>
      </c>
      <c r="J44" s="46">
        <v>30968</v>
      </c>
      <c r="K44" s="19" t="s">
        <v>19</v>
      </c>
      <c r="L44" s="19">
        <v>56.6</v>
      </c>
      <c r="M44" s="32">
        <v>0.9019</v>
      </c>
      <c r="N44" s="29">
        <v>40</v>
      </c>
      <c r="O44" s="20">
        <v>42.5</v>
      </c>
      <c r="P44" s="20">
        <v>43.5</v>
      </c>
      <c r="Q44" s="42"/>
      <c r="R44" s="31">
        <v>43.5</v>
      </c>
      <c r="S44" s="32">
        <f>R44*M44</f>
        <v>39.23265</v>
      </c>
      <c r="T44" s="69"/>
      <c r="U44" s="20"/>
      <c r="V44" s="20"/>
      <c r="W44" s="42"/>
      <c r="X44" s="31"/>
      <c r="Y44" s="32">
        <f>X44*M44</f>
        <v>0</v>
      </c>
      <c r="Z44" s="20">
        <f>X44+R44</f>
        <v>43.5</v>
      </c>
      <c r="AA44" s="32">
        <f>Z44*M44</f>
        <v>39.23265</v>
      </c>
      <c r="AB44" s="20"/>
      <c r="AC44" s="20" t="s">
        <v>1371</v>
      </c>
      <c r="AD44" s="20">
        <v>12</v>
      </c>
    </row>
    <row r="45" spans="1:30" ht="12.75">
      <c r="A45" s="20"/>
      <c r="B45" s="20"/>
      <c r="C45" s="20"/>
      <c r="D45" s="20"/>
      <c r="E45" s="20"/>
      <c r="F45" s="31" t="s">
        <v>383</v>
      </c>
      <c r="G45" s="31" t="s">
        <v>127</v>
      </c>
      <c r="H45" s="20"/>
      <c r="I45" s="20"/>
      <c r="J45" s="46"/>
      <c r="K45" s="46"/>
      <c r="L45" s="19"/>
      <c r="M45" s="51"/>
      <c r="N45" s="29"/>
      <c r="O45" s="20"/>
      <c r="P45" s="31"/>
      <c r="Q45" s="42"/>
      <c r="R45" s="20"/>
      <c r="S45" s="51"/>
      <c r="T45" s="20"/>
      <c r="U45" s="20"/>
      <c r="V45" s="31"/>
      <c r="W45" s="42"/>
      <c r="X45" s="31"/>
      <c r="Y45" s="32"/>
      <c r="Z45" s="20"/>
      <c r="AA45" s="32"/>
      <c r="AB45" s="20"/>
      <c r="AC45" s="20"/>
      <c r="AD45" s="20"/>
    </row>
    <row r="46" spans="1:30" ht="12.75">
      <c r="A46" s="20"/>
      <c r="B46" s="20"/>
      <c r="C46" s="20"/>
      <c r="D46" s="20"/>
      <c r="E46" s="20"/>
      <c r="F46" s="31" t="s">
        <v>1277</v>
      </c>
      <c r="G46" s="31"/>
      <c r="H46" s="20"/>
      <c r="I46" s="20"/>
      <c r="J46" s="46"/>
      <c r="K46" s="46"/>
      <c r="L46" s="19"/>
      <c r="M46" s="51"/>
      <c r="N46" s="29"/>
      <c r="O46" s="20"/>
      <c r="P46" s="31"/>
      <c r="Q46" s="42"/>
      <c r="R46" s="20"/>
      <c r="S46" s="51"/>
      <c r="T46" s="20"/>
      <c r="U46" s="20"/>
      <c r="V46" s="31"/>
      <c r="W46" s="42"/>
      <c r="X46" s="31"/>
      <c r="Y46" s="32"/>
      <c r="Z46" s="20"/>
      <c r="AA46" s="32"/>
      <c r="AB46" s="20"/>
      <c r="AC46" s="20"/>
      <c r="AD46" s="20"/>
    </row>
    <row r="47" spans="1:30" ht="12.75">
      <c r="A47" s="20">
        <v>12</v>
      </c>
      <c r="B47" s="20">
        <v>1</v>
      </c>
      <c r="C47" s="20" t="s">
        <v>37</v>
      </c>
      <c r="D47" s="20" t="s">
        <v>30</v>
      </c>
      <c r="E47" s="20">
        <v>52</v>
      </c>
      <c r="F47" s="20" t="s">
        <v>1387</v>
      </c>
      <c r="G47" s="20" t="s">
        <v>1209</v>
      </c>
      <c r="H47" s="20" t="s">
        <v>62</v>
      </c>
      <c r="I47" s="20" t="s">
        <v>20</v>
      </c>
      <c r="J47" s="46">
        <v>35342</v>
      </c>
      <c r="K47" s="19" t="s">
        <v>118</v>
      </c>
      <c r="L47" s="19">
        <v>50.4</v>
      </c>
      <c r="M47" s="32">
        <v>0.9952</v>
      </c>
      <c r="N47" s="29"/>
      <c r="O47" s="20"/>
      <c r="P47" s="31"/>
      <c r="Q47" s="42"/>
      <c r="R47" s="20"/>
      <c r="S47" s="32">
        <f aca="true" t="shared" si="12" ref="S47:S54">R47*M47</f>
        <v>0</v>
      </c>
      <c r="T47" s="20">
        <v>22.5</v>
      </c>
      <c r="U47" s="20">
        <v>25</v>
      </c>
      <c r="V47" s="31">
        <v>27.5</v>
      </c>
      <c r="W47" s="42"/>
      <c r="X47" s="31">
        <v>27.5</v>
      </c>
      <c r="Y47" s="32">
        <f aca="true" t="shared" si="13" ref="Y47:Y54">X47*M47</f>
        <v>27.368</v>
      </c>
      <c r="Z47" s="20">
        <f aca="true" t="shared" si="14" ref="Z47:Z54">X47+R47</f>
        <v>27.5</v>
      </c>
      <c r="AA47" s="32">
        <f aca="true" t="shared" si="15" ref="AA47:AA54">Z47*M47</f>
        <v>27.368</v>
      </c>
      <c r="AB47" s="20"/>
      <c r="AC47" s="20" t="s">
        <v>1157</v>
      </c>
      <c r="AD47" s="20">
        <v>12</v>
      </c>
    </row>
    <row r="48" spans="1:30" ht="12.75">
      <c r="A48" s="20">
        <v>12</v>
      </c>
      <c r="B48" s="20">
        <v>1</v>
      </c>
      <c r="C48" s="20" t="s">
        <v>37</v>
      </c>
      <c r="D48" s="20" t="s">
        <v>30</v>
      </c>
      <c r="E48" s="20">
        <v>56</v>
      </c>
      <c r="F48" s="20" t="s">
        <v>1388</v>
      </c>
      <c r="G48" s="20" t="s">
        <v>1209</v>
      </c>
      <c r="H48" s="20" t="s">
        <v>62</v>
      </c>
      <c r="I48" s="20" t="s">
        <v>20</v>
      </c>
      <c r="J48" s="46">
        <v>34981</v>
      </c>
      <c r="K48" s="19" t="s">
        <v>118</v>
      </c>
      <c r="L48" s="19">
        <v>55.6</v>
      </c>
      <c r="M48" s="32">
        <v>0.8817</v>
      </c>
      <c r="N48" s="29"/>
      <c r="O48" s="20"/>
      <c r="P48" s="31"/>
      <c r="Q48" s="42"/>
      <c r="R48" s="20"/>
      <c r="S48" s="32">
        <f t="shared" si="12"/>
        <v>0</v>
      </c>
      <c r="T48" s="20">
        <v>20</v>
      </c>
      <c r="U48" s="69">
        <v>22.5</v>
      </c>
      <c r="V48" s="31">
        <v>22.5</v>
      </c>
      <c r="W48" s="42"/>
      <c r="X48" s="31">
        <v>22.5</v>
      </c>
      <c r="Y48" s="32">
        <f t="shared" si="13"/>
        <v>19.838250000000002</v>
      </c>
      <c r="Z48" s="20">
        <f t="shared" si="14"/>
        <v>22.5</v>
      </c>
      <c r="AA48" s="32">
        <f t="shared" si="15"/>
        <v>19.838250000000002</v>
      </c>
      <c r="AB48" s="20"/>
      <c r="AC48" s="20" t="s">
        <v>1389</v>
      </c>
      <c r="AD48" s="20">
        <v>12</v>
      </c>
    </row>
    <row r="49" spans="1:30" ht="12.75">
      <c r="A49" s="20">
        <v>12</v>
      </c>
      <c r="B49" s="20">
        <v>1</v>
      </c>
      <c r="C49" s="20" t="s">
        <v>37</v>
      </c>
      <c r="D49" s="20" t="s">
        <v>30</v>
      </c>
      <c r="E49" s="20">
        <v>56</v>
      </c>
      <c r="F49" s="20" t="s">
        <v>1390</v>
      </c>
      <c r="G49" s="20" t="s">
        <v>1209</v>
      </c>
      <c r="H49" s="20" t="s">
        <v>62</v>
      </c>
      <c r="I49" s="20" t="s">
        <v>20</v>
      </c>
      <c r="J49" s="46">
        <v>26383</v>
      </c>
      <c r="K49" s="19" t="s">
        <v>52</v>
      </c>
      <c r="L49" s="19">
        <v>56</v>
      </c>
      <c r="M49" s="32">
        <v>1.8912</v>
      </c>
      <c r="N49" s="29"/>
      <c r="O49" s="20"/>
      <c r="P49" s="31"/>
      <c r="Q49" s="42"/>
      <c r="R49" s="20"/>
      <c r="S49" s="32">
        <f t="shared" si="12"/>
        <v>0</v>
      </c>
      <c r="T49" s="20">
        <v>22.5</v>
      </c>
      <c r="U49" s="20">
        <v>25</v>
      </c>
      <c r="V49" s="31">
        <v>27.5</v>
      </c>
      <c r="W49" s="42"/>
      <c r="X49" s="31">
        <v>27.5</v>
      </c>
      <c r="Y49" s="32">
        <f t="shared" si="13"/>
        <v>52.008</v>
      </c>
      <c r="Z49" s="20">
        <f t="shared" si="14"/>
        <v>27.5</v>
      </c>
      <c r="AA49" s="32">
        <f t="shared" si="15"/>
        <v>52.008</v>
      </c>
      <c r="AB49" s="20"/>
      <c r="AC49" s="20"/>
      <c r="AD49" s="20">
        <v>12</v>
      </c>
    </row>
    <row r="50" spans="1:30" ht="12.75">
      <c r="A50" s="20">
        <v>12</v>
      </c>
      <c r="B50" s="20">
        <v>1</v>
      </c>
      <c r="C50" s="20" t="s">
        <v>37</v>
      </c>
      <c r="D50" s="20" t="s">
        <v>30</v>
      </c>
      <c r="E50" s="20">
        <v>60</v>
      </c>
      <c r="F50" s="20" t="s">
        <v>1391</v>
      </c>
      <c r="G50" s="20" t="s">
        <v>1209</v>
      </c>
      <c r="H50" s="20" t="s">
        <v>62</v>
      </c>
      <c r="I50" s="20" t="s">
        <v>20</v>
      </c>
      <c r="J50" s="46">
        <v>25089</v>
      </c>
      <c r="K50" s="19" t="s">
        <v>123</v>
      </c>
      <c r="L50" s="19">
        <v>58.2</v>
      </c>
      <c r="M50" s="32">
        <v>1.0382</v>
      </c>
      <c r="N50" s="29"/>
      <c r="O50" s="20"/>
      <c r="P50" s="31"/>
      <c r="Q50" s="42"/>
      <c r="R50" s="20"/>
      <c r="S50" s="32">
        <f t="shared" si="12"/>
        <v>0</v>
      </c>
      <c r="T50" s="20">
        <v>20</v>
      </c>
      <c r="U50" s="20">
        <v>22.5</v>
      </c>
      <c r="V50" s="69">
        <v>25</v>
      </c>
      <c r="W50" s="42"/>
      <c r="X50" s="31">
        <v>22.5</v>
      </c>
      <c r="Y50" s="32">
        <f t="shared" si="13"/>
        <v>23.3595</v>
      </c>
      <c r="Z50" s="20">
        <f t="shared" si="14"/>
        <v>22.5</v>
      </c>
      <c r="AA50" s="32">
        <f t="shared" si="15"/>
        <v>23.3595</v>
      </c>
      <c r="AB50" s="20"/>
      <c r="AC50" s="20" t="s">
        <v>1389</v>
      </c>
      <c r="AD50" s="20">
        <v>12</v>
      </c>
    </row>
    <row r="51" spans="1:30" ht="12.75">
      <c r="A51" s="20">
        <v>12</v>
      </c>
      <c r="B51" s="20">
        <v>1</v>
      </c>
      <c r="C51" s="20" t="s">
        <v>37</v>
      </c>
      <c r="D51" s="20" t="s">
        <v>30</v>
      </c>
      <c r="E51" s="20">
        <v>60</v>
      </c>
      <c r="F51" s="20" t="s">
        <v>1370</v>
      </c>
      <c r="G51" s="20" t="s">
        <v>76</v>
      </c>
      <c r="H51" s="20" t="s">
        <v>77</v>
      </c>
      <c r="I51" s="20" t="s">
        <v>20</v>
      </c>
      <c r="J51" s="46">
        <v>30968</v>
      </c>
      <c r="K51" s="19" t="s">
        <v>19</v>
      </c>
      <c r="L51" s="19">
        <v>56.6</v>
      </c>
      <c r="M51" s="32">
        <v>0.9019</v>
      </c>
      <c r="N51" s="29"/>
      <c r="O51" s="20"/>
      <c r="P51" s="20"/>
      <c r="Q51" s="42"/>
      <c r="R51" s="31"/>
      <c r="S51" s="32">
        <f t="shared" si="12"/>
        <v>0</v>
      </c>
      <c r="T51" s="69">
        <v>32.5</v>
      </c>
      <c r="U51" s="20">
        <v>32.5</v>
      </c>
      <c r="V51" s="20">
        <v>35</v>
      </c>
      <c r="W51" s="113">
        <v>36</v>
      </c>
      <c r="X51" s="31">
        <f>V51</f>
        <v>35</v>
      </c>
      <c r="Y51" s="32">
        <f t="shared" si="13"/>
        <v>31.5665</v>
      </c>
      <c r="Z51" s="20">
        <f t="shared" si="14"/>
        <v>35</v>
      </c>
      <c r="AA51" s="32">
        <f t="shared" si="15"/>
        <v>31.5665</v>
      </c>
      <c r="AB51" s="20"/>
      <c r="AC51" s="20" t="s">
        <v>1371</v>
      </c>
      <c r="AD51" s="20">
        <v>12</v>
      </c>
    </row>
    <row r="52" spans="1:30" ht="12.75">
      <c r="A52" s="20">
        <v>5</v>
      </c>
      <c r="B52" s="20">
        <v>2</v>
      </c>
      <c r="C52" s="20" t="s">
        <v>37</v>
      </c>
      <c r="D52" s="20" t="s">
        <v>30</v>
      </c>
      <c r="E52" s="20">
        <v>60</v>
      </c>
      <c r="F52" s="20" t="s">
        <v>1392</v>
      </c>
      <c r="G52" s="20" t="s">
        <v>1209</v>
      </c>
      <c r="H52" s="20" t="s">
        <v>62</v>
      </c>
      <c r="I52" s="20" t="s">
        <v>20</v>
      </c>
      <c r="J52" s="46">
        <v>30378</v>
      </c>
      <c r="K52" s="19" t="s">
        <v>19</v>
      </c>
      <c r="L52" s="19">
        <v>59.4</v>
      </c>
      <c r="M52" s="32">
        <v>0.8676</v>
      </c>
      <c r="N52" s="29"/>
      <c r="O52" s="20"/>
      <c r="P52" s="31"/>
      <c r="Q52" s="42"/>
      <c r="R52" s="20"/>
      <c r="S52" s="32">
        <f t="shared" si="12"/>
        <v>0</v>
      </c>
      <c r="T52" s="20">
        <v>20.5</v>
      </c>
      <c r="U52" s="69">
        <v>22.5</v>
      </c>
      <c r="V52" s="31">
        <v>22.5</v>
      </c>
      <c r="W52" s="42"/>
      <c r="X52" s="31">
        <v>22.5</v>
      </c>
      <c r="Y52" s="32">
        <f t="shared" si="13"/>
        <v>19.521</v>
      </c>
      <c r="Z52" s="20">
        <f t="shared" si="14"/>
        <v>22.5</v>
      </c>
      <c r="AA52" s="32">
        <f t="shared" si="15"/>
        <v>19.521</v>
      </c>
      <c r="AB52" s="20"/>
      <c r="AC52" s="20" t="s">
        <v>1393</v>
      </c>
      <c r="AD52" s="20">
        <v>5</v>
      </c>
    </row>
    <row r="53" spans="1:30" ht="12.75">
      <c r="A53" s="20">
        <v>12</v>
      </c>
      <c r="B53" s="20">
        <v>1</v>
      </c>
      <c r="C53" s="20" t="s">
        <v>37</v>
      </c>
      <c r="D53" s="20" t="s">
        <v>30</v>
      </c>
      <c r="E53" s="20">
        <v>67.5</v>
      </c>
      <c r="F53" s="20" t="s">
        <v>1395</v>
      </c>
      <c r="G53" s="20" t="s">
        <v>211</v>
      </c>
      <c r="H53" s="20" t="s">
        <v>23</v>
      </c>
      <c r="I53" s="20" t="s">
        <v>20</v>
      </c>
      <c r="J53" s="46">
        <v>28378</v>
      </c>
      <c r="K53" s="19" t="s">
        <v>151</v>
      </c>
      <c r="L53" s="19">
        <v>66.4</v>
      </c>
      <c r="M53" s="32">
        <v>0.7942</v>
      </c>
      <c r="N53" s="29"/>
      <c r="O53" s="20"/>
      <c r="P53" s="31"/>
      <c r="Q53" s="42"/>
      <c r="R53" s="20"/>
      <c r="S53" s="32">
        <f t="shared" si="12"/>
        <v>0</v>
      </c>
      <c r="T53" s="69">
        <v>20</v>
      </c>
      <c r="U53" s="20">
        <v>20</v>
      </c>
      <c r="V53" s="31">
        <v>0</v>
      </c>
      <c r="W53" s="42"/>
      <c r="X53" s="31">
        <v>20</v>
      </c>
      <c r="Y53" s="32">
        <f t="shared" si="13"/>
        <v>15.884</v>
      </c>
      <c r="Z53" s="20">
        <f t="shared" si="14"/>
        <v>20</v>
      </c>
      <c r="AA53" s="32">
        <f t="shared" si="15"/>
        <v>15.884</v>
      </c>
      <c r="AB53" s="20"/>
      <c r="AC53" s="20" t="s">
        <v>1180</v>
      </c>
      <c r="AD53" s="20">
        <v>12</v>
      </c>
    </row>
    <row r="54" spans="1:30" ht="12.75">
      <c r="A54" s="20">
        <v>12</v>
      </c>
      <c r="B54" s="20">
        <v>1</v>
      </c>
      <c r="C54" s="20" t="s">
        <v>37</v>
      </c>
      <c r="D54" s="20" t="s">
        <v>30</v>
      </c>
      <c r="E54" s="20">
        <v>75</v>
      </c>
      <c r="F54" s="20" t="s">
        <v>1396</v>
      </c>
      <c r="G54" s="20" t="s">
        <v>211</v>
      </c>
      <c r="H54" s="20" t="s">
        <v>23</v>
      </c>
      <c r="I54" s="20" t="s">
        <v>20</v>
      </c>
      <c r="J54" s="46">
        <v>32147</v>
      </c>
      <c r="K54" s="19" t="s">
        <v>19</v>
      </c>
      <c r="L54" s="19">
        <v>71.2</v>
      </c>
      <c r="M54" s="32">
        <v>0.749</v>
      </c>
      <c r="N54" s="29"/>
      <c r="O54" s="20"/>
      <c r="P54" s="31"/>
      <c r="Q54" s="42"/>
      <c r="R54" s="20"/>
      <c r="S54" s="32">
        <f t="shared" si="12"/>
        <v>0</v>
      </c>
      <c r="T54" s="20">
        <v>30</v>
      </c>
      <c r="U54" s="20">
        <v>32.5</v>
      </c>
      <c r="V54" s="69">
        <v>35</v>
      </c>
      <c r="W54" s="42"/>
      <c r="X54" s="31">
        <v>32.5</v>
      </c>
      <c r="Y54" s="32">
        <f t="shared" si="13"/>
        <v>24.3425</v>
      </c>
      <c r="Z54" s="20">
        <f t="shared" si="14"/>
        <v>32.5</v>
      </c>
      <c r="AA54" s="32">
        <f t="shared" si="15"/>
        <v>24.3425</v>
      </c>
      <c r="AB54" s="20"/>
      <c r="AC54" s="20"/>
      <c r="AD54" s="20">
        <v>12</v>
      </c>
    </row>
    <row r="55" spans="1:30" ht="12.75">
      <c r="A55" s="20"/>
      <c r="B55" s="20"/>
      <c r="C55" s="20"/>
      <c r="D55" s="20"/>
      <c r="E55" s="20"/>
      <c r="F55" s="31" t="s">
        <v>383</v>
      </c>
      <c r="G55" s="31" t="s">
        <v>127</v>
      </c>
      <c r="H55" s="20"/>
      <c r="I55" s="20"/>
      <c r="J55" s="46"/>
      <c r="K55" s="46"/>
      <c r="L55" s="19"/>
      <c r="M55" s="51"/>
      <c r="N55" s="29"/>
      <c r="O55" s="20"/>
      <c r="P55" s="31"/>
      <c r="Q55" s="42"/>
      <c r="R55" s="20"/>
      <c r="S55" s="51"/>
      <c r="T55" s="20"/>
      <c r="U55" s="20"/>
      <c r="V55" s="31"/>
      <c r="W55" s="42"/>
      <c r="X55" s="31"/>
      <c r="Y55" s="32"/>
      <c r="Z55" s="20"/>
      <c r="AA55" s="32"/>
      <c r="AB55" s="20"/>
      <c r="AC55" s="20"/>
      <c r="AD55" s="20"/>
    </row>
    <row r="56" spans="1:30" ht="12.75">
      <c r="A56" s="20"/>
      <c r="B56" s="20"/>
      <c r="C56" s="20"/>
      <c r="D56" s="20"/>
      <c r="E56" s="20"/>
      <c r="F56" s="31" t="s">
        <v>1275</v>
      </c>
      <c r="G56" s="31"/>
      <c r="H56" s="20"/>
      <c r="I56" s="20"/>
      <c r="J56" s="46"/>
      <c r="K56" s="46"/>
      <c r="L56" s="19"/>
      <c r="M56" s="51"/>
      <c r="N56" s="29"/>
      <c r="O56" s="20"/>
      <c r="P56" s="31"/>
      <c r="Q56" s="42"/>
      <c r="R56" s="20"/>
      <c r="S56" s="51"/>
      <c r="T56" s="20"/>
      <c r="U56" s="20"/>
      <c r="V56" s="31"/>
      <c r="W56" s="42"/>
      <c r="X56" s="31"/>
      <c r="Y56" s="32"/>
      <c r="Z56" s="20"/>
      <c r="AA56" s="32"/>
      <c r="AB56" s="20"/>
      <c r="AC56" s="20"/>
      <c r="AD56" s="20"/>
    </row>
    <row r="57" spans="1:30" ht="12.75">
      <c r="A57" s="20">
        <v>12</v>
      </c>
      <c r="B57" s="20">
        <v>1</v>
      </c>
      <c r="C57" s="20" t="s">
        <v>37</v>
      </c>
      <c r="D57" s="20" t="s">
        <v>30</v>
      </c>
      <c r="E57" s="20">
        <v>60</v>
      </c>
      <c r="F57" s="20" t="s">
        <v>1370</v>
      </c>
      <c r="G57" s="20" t="s">
        <v>76</v>
      </c>
      <c r="H57" s="20" t="s">
        <v>77</v>
      </c>
      <c r="I57" s="20" t="s">
        <v>20</v>
      </c>
      <c r="J57" s="46">
        <v>30968</v>
      </c>
      <c r="K57" s="19" t="s">
        <v>19</v>
      </c>
      <c r="L57" s="19">
        <v>56.6</v>
      </c>
      <c r="M57" s="32">
        <v>0.9019</v>
      </c>
      <c r="N57" s="29">
        <v>40</v>
      </c>
      <c r="O57" s="20">
        <v>42.5</v>
      </c>
      <c r="P57" s="20">
        <v>43.5</v>
      </c>
      <c r="Q57" s="42"/>
      <c r="R57" s="31">
        <v>43.5</v>
      </c>
      <c r="S57" s="32">
        <f>R57*M57</f>
        <v>39.23265</v>
      </c>
      <c r="T57" s="69">
        <v>32.5</v>
      </c>
      <c r="U57" s="20">
        <v>32.5</v>
      </c>
      <c r="V57" s="20">
        <v>35</v>
      </c>
      <c r="W57" s="113">
        <v>36</v>
      </c>
      <c r="X57" s="31">
        <f>V57</f>
        <v>35</v>
      </c>
      <c r="Y57" s="32">
        <f>X57*M57</f>
        <v>31.5665</v>
      </c>
      <c r="Z57" s="20">
        <f>X57+R57</f>
        <v>78.5</v>
      </c>
      <c r="AA57" s="32">
        <f>Z57*M57</f>
        <v>70.79915</v>
      </c>
      <c r="AB57" s="20"/>
      <c r="AC57" s="20" t="s">
        <v>1371</v>
      </c>
      <c r="AD57" s="20">
        <v>12</v>
      </c>
    </row>
    <row r="58" spans="1:30" ht="12.75">
      <c r="A58" s="20"/>
      <c r="B58" s="20"/>
      <c r="C58" s="20"/>
      <c r="D58" s="20"/>
      <c r="E58" s="20"/>
      <c r="F58" s="31" t="s">
        <v>383</v>
      </c>
      <c r="G58" s="31" t="s">
        <v>130</v>
      </c>
      <c r="H58" s="20"/>
      <c r="I58" s="20"/>
      <c r="J58" s="46"/>
      <c r="K58" s="46"/>
      <c r="L58" s="19"/>
      <c r="M58" s="51"/>
      <c r="N58" s="29"/>
      <c r="O58" s="20"/>
      <c r="P58" s="31"/>
      <c r="Q58" s="42"/>
      <c r="R58" s="20"/>
      <c r="S58" s="51"/>
      <c r="T58" s="20"/>
      <c r="U58" s="20"/>
      <c r="V58" s="31"/>
      <c r="W58" s="42"/>
      <c r="X58" s="31"/>
      <c r="Y58" s="32"/>
      <c r="Z58" s="20"/>
      <c r="AA58" s="32"/>
      <c r="AB58" s="20"/>
      <c r="AC58" s="20"/>
      <c r="AD58" s="20"/>
    </row>
    <row r="59" spans="1:30" ht="12.75">
      <c r="A59" s="20"/>
      <c r="B59" s="20"/>
      <c r="C59" s="20"/>
      <c r="D59" s="20"/>
      <c r="E59" s="20"/>
      <c r="F59" s="31" t="s">
        <v>1276</v>
      </c>
      <c r="G59" s="31"/>
      <c r="H59" s="20"/>
      <c r="I59" s="20"/>
      <c r="J59" s="46"/>
      <c r="K59" s="46"/>
      <c r="L59" s="19"/>
      <c r="M59" s="51"/>
      <c r="N59" s="29"/>
      <c r="O59" s="20"/>
      <c r="P59" s="31"/>
      <c r="Q59" s="42"/>
      <c r="R59" s="20"/>
      <c r="S59" s="51"/>
      <c r="T59" s="20"/>
      <c r="U59" s="20"/>
      <c r="V59" s="31"/>
      <c r="W59" s="42"/>
      <c r="X59" s="31"/>
      <c r="Y59" s="32"/>
      <c r="Z59" s="20"/>
      <c r="AA59" s="32"/>
      <c r="AB59" s="20"/>
      <c r="AC59" s="20"/>
      <c r="AD59" s="20"/>
    </row>
    <row r="60" spans="1:30" ht="12.75">
      <c r="A60" s="20">
        <v>12</v>
      </c>
      <c r="B60" s="20">
        <v>1</v>
      </c>
      <c r="C60" s="20" t="s">
        <v>37</v>
      </c>
      <c r="D60" s="20" t="s">
        <v>30</v>
      </c>
      <c r="E60" s="20">
        <v>67.5</v>
      </c>
      <c r="F60" s="20" t="s">
        <v>1176</v>
      </c>
      <c r="G60" s="20" t="s">
        <v>782</v>
      </c>
      <c r="H60" s="20" t="s">
        <v>49</v>
      </c>
      <c r="I60" s="20" t="s">
        <v>20</v>
      </c>
      <c r="J60" s="46">
        <v>35781</v>
      </c>
      <c r="K60" s="19" t="s">
        <v>118</v>
      </c>
      <c r="L60" s="19">
        <v>63.2</v>
      </c>
      <c r="M60" s="32">
        <v>0.7717</v>
      </c>
      <c r="N60" s="29">
        <v>70</v>
      </c>
      <c r="O60" s="20">
        <v>72.5</v>
      </c>
      <c r="P60" s="69">
        <v>73.5</v>
      </c>
      <c r="Q60" s="42"/>
      <c r="R60" s="31">
        <v>72.5</v>
      </c>
      <c r="S60" s="32">
        <f aca="true" t="shared" si="16" ref="S60:S67">R60*M60</f>
        <v>55.94825</v>
      </c>
      <c r="T60" s="69"/>
      <c r="U60" s="20"/>
      <c r="V60" s="69"/>
      <c r="W60" s="42"/>
      <c r="X60" s="31"/>
      <c r="Y60" s="32">
        <f aca="true" t="shared" si="17" ref="Y60:Y67">X60*M60</f>
        <v>0</v>
      </c>
      <c r="Z60" s="20">
        <f aca="true" t="shared" si="18" ref="Z60:Z67">X60+R60</f>
        <v>72.5</v>
      </c>
      <c r="AA60" s="32">
        <f aca="true" t="shared" si="19" ref="AA60:AA67">Z60*M60</f>
        <v>55.94825</v>
      </c>
      <c r="AB60" s="20"/>
      <c r="AC60" s="20" t="s">
        <v>1177</v>
      </c>
      <c r="AD60" s="20">
        <v>12</v>
      </c>
    </row>
    <row r="61" spans="1:30" ht="12.75">
      <c r="A61" s="20">
        <v>12</v>
      </c>
      <c r="B61" s="20">
        <v>1</v>
      </c>
      <c r="C61" s="20" t="s">
        <v>37</v>
      </c>
      <c r="D61" s="20" t="s">
        <v>30</v>
      </c>
      <c r="E61" s="20">
        <v>67.5</v>
      </c>
      <c r="F61" s="20" t="s">
        <v>1372</v>
      </c>
      <c r="G61" s="20" t="s">
        <v>134</v>
      </c>
      <c r="H61" s="20" t="s">
        <v>77</v>
      </c>
      <c r="I61" s="20" t="s">
        <v>20</v>
      </c>
      <c r="J61" s="19">
        <v>33576</v>
      </c>
      <c r="K61" s="19" t="s">
        <v>19</v>
      </c>
      <c r="L61" s="19">
        <v>65.2</v>
      </c>
      <c r="M61" s="32">
        <v>0.7492</v>
      </c>
      <c r="N61" s="29">
        <v>72.5</v>
      </c>
      <c r="O61" s="20">
        <v>77.5</v>
      </c>
      <c r="P61" s="20">
        <v>80</v>
      </c>
      <c r="Q61" s="42"/>
      <c r="R61" s="31">
        <v>80</v>
      </c>
      <c r="S61" s="32">
        <f t="shared" si="16"/>
        <v>59.936</v>
      </c>
      <c r="T61" s="20"/>
      <c r="U61" s="20"/>
      <c r="V61" s="20"/>
      <c r="W61" s="42"/>
      <c r="X61" s="31"/>
      <c r="Y61" s="32">
        <f t="shared" si="17"/>
        <v>0</v>
      </c>
      <c r="Z61" s="20">
        <f t="shared" si="18"/>
        <v>80</v>
      </c>
      <c r="AA61" s="32">
        <f t="shared" si="19"/>
        <v>59.936</v>
      </c>
      <c r="AB61" s="20"/>
      <c r="AC61" s="20"/>
      <c r="AD61" s="20">
        <v>12</v>
      </c>
    </row>
    <row r="62" spans="1:30" ht="12.75">
      <c r="A62" s="20">
        <v>12</v>
      </c>
      <c r="B62" s="20">
        <v>1</v>
      </c>
      <c r="C62" s="20" t="s">
        <v>37</v>
      </c>
      <c r="D62" s="20" t="s">
        <v>30</v>
      </c>
      <c r="E62" s="20">
        <v>75</v>
      </c>
      <c r="F62" s="20" t="s">
        <v>470</v>
      </c>
      <c r="G62" s="20" t="s">
        <v>782</v>
      </c>
      <c r="H62" s="20" t="s">
        <v>49</v>
      </c>
      <c r="I62" s="20" t="s">
        <v>20</v>
      </c>
      <c r="J62" s="46">
        <v>32757</v>
      </c>
      <c r="K62" s="19" t="s">
        <v>19</v>
      </c>
      <c r="L62" s="19">
        <v>72.2</v>
      </c>
      <c r="M62" s="32">
        <v>0.6851</v>
      </c>
      <c r="N62" s="29">
        <v>55</v>
      </c>
      <c r="O62" s="20">
        <v>70</v>
      </c>
      <c r="P62" s="20">
        <v>75</v>
      </c>
      <c r="Q62" s="42"/>
      <c r="R62" s="31">
        <v>75</v>
      </c>
      <c r="S62" s="32">
        <f t="shared" si="16"/>
        <v>51.3825</v>
      </c>
      <c r="T62" s="20"/>
      <c r="U62" s="20"/>
      <c r="V62" s="20"/>
      <c r="W62" s="42"/>
      <c r="X62" s="31"/>
      <c r="Y62" s="32">
        <f t="shared" si="17"/>
        <v>0</v>
      </c>
      <c r="Z62" s="20">
        <f t="shared" si="18"/>
        <v>75</v>
      </c>
      <c r="AA62" s="32">
        <f t="shared" si="19"/>
        <v>51.3825</v>
      </c>
      <c r="AB62" s="20"/>
      <c r="AC62" s="20" t="s">
        <v>449</v>
      </c>
      <c r="AD62" s="20">
        <v>12</v>
      </c>
    </row>
    <row r="63" spans="1:30" ht="12.75">
      <c r="A63" s="20">
        <v>12</v>
      </c>
      <c r="B63" s="20">
        <v>1</v>
      </c>
      <c r="C63" s="20" t="s">
        <v>37</v>
      </c>
      <c r="D63" s="20" t="s">
        <v>30</v>
      </c>
      <c r="E63" s="20">
        <v>82.5</v>
      </c>
      <c r="F63" s="20" t="s">
        <v>1149</v>
      </c>
      <c r="G63" s="20" t="s">
        <v>33</v>
      </c>
      <c r="H63" s="20" t="s">
        <v>33</v>
      </c>
      <c r="I63" s="20" t="s">
        <v>33</v>
      </c>
      <c r="J63" s="46">
        <v>31947</v>
      </c>
      <c r="K63" s="19" t="s">
        <v>19</v>
      </c>
      <c r="L63" s="19">
        <v>79</v>
      </c>
      <c r="M63" s="32">
        <v>0.6388</v>
      </c>
      <c r="N63" s="29">
        <v>35</v>
      </c>
      <c r="O63" s="20">
        <v>55</v>
      </c>
      <c r="P63" s="20">
        <v>0</v>
      </c>
      <c r="Q63" s="42"/>
      <c r="R63" s="31">
        <v>55</v>
      </c>
      <c r="S63" s="32">
        <f t="shared" si="16"/>
        <v>35.134</v>
      </c>
      <c r="T63" s="20"/>
      <c r="U63" s="20"/>
      <c r="V63" s="20"/>
      <c r="W63" s="42"/>
      <c r="X63" s="31"/>
      <c r="Y63" s="32">
        <f t="shared" si="17"/>
        <v>0</v>
      </c>
      <c r="Z63" s="20">
        <f t="shared" si="18"/>
        <v>55</v>
      </c>
      <c r="AA63" s="32">
        <f t="shared" si="19"/>
        <v>35.134</v>
      </c>
      <c r="AB63" s="20"/>
      <c r="AC63" s="20"/>
      <c r="AD63" s="20">
        <v>12</v>
      </c>
    </row>
    <row r="64" spans="1:30" ht="12.75">
      <c r="A64" s="20">
        <v>0</v>
      </c>
      <c r="B64" s="20" t="s">
        <v>172</v>
      </c>
      <c r="C64" s="20" t="s">
        <v>37</v>
      </c>
      <c r="D64" s="20" t="s">
        <v>30</v>
      </c>
      <c r="E64" s="20">
        <v>90</v>
      </c>
      <c r="F64" s="20" t="s">
        <v>1380</v>
      </c>
      <c r="G64" s="20" t="s">
        <v>1381</v>
      </c>
      <c r="H64" s="20" t="s">
        <v>196</v>
      </c>
      <c r="I64" s="20" t="s">
        <v>20</v>
      </c>
      <c r="J64" s="46">
        <v>29713</v>
      </c>
      <c r="K64" s="19" t="s">
        <v>19</v>
      </c>
      <c r="L64" s="19">
        <v>88.2</v>
      </c>
      <c r="M64" s="32">
        <v>0.5926</v>
      </c>
      <c r="N64" s="69">
        <v>92.5</v>
      </c>
      <c r="O64" s="69">
        <v>92.5</v>
      </c>
      <c r="P64" s="69">
        <v>92.5</v>
      </c>
      <c r="Q64" s="42"/>
      <c r="R64" s="31">
        <v>0</v>
      </c>
      <c r="S64" s="32">
        <f t="shared" si="16"/>
        <v>0</v>
      </c>
      <c r="T64" s="20"/>
      <c r="U64" s="20"/>
      <c r="V64" s="20"/>
      <c r="W64" s="42"/>
      <c r="X64" s="31"/>
      <c r="Y64" s="32">
        <f t="shared" si="17"/>
        <v>0</v>
      </c>
      <c r="Z64" s="20">
        <f t="shared" si="18"/>
        <v>0</v>
      </c>
      <c r="AA64" s="32">
        <f t="shared" si="19"/>
        <v>0</v>
      </c>
      <c r="AB64" s="20"/>
      <c r="AC64" s="20" t="s">
        <v>1382</v>
      </c>
      <c r="AD64" s="20">
        <v>0</v>
      </c>
    </row>
    <row r="65" spans="1:30" ht="12.75">
      <c r="A65" s="20">
        <v>12</v>
      </c>
      <c r="B65" s="20">
        <v>1</v>
      </c>
      <c r="C65" s="20" t="s">
        <v>37</v>
      </c>
      <c r="D65" s="20" t="s">
        <v>30</v>
      </c>
      <c r="E65" s="20">
        <v>100</v>
      </c>
      <c r="F65" s="20" t="s">
        <v>482</v>
      </c>
      <c r="G65" s="20" t="s">
        <v>483</v>
      </c>
      <c r="H65" s="20" t="s">
        <v>23</v>
      </c>
      <c r="I65" s="20" t="s">
        <v>20</v>
      </c>
      <c r="J65" s="46">
        <v>25885</v>
      </c>
      <c r="K65" s="19" t="s">
        <v>52</v>
      </c>
      <c r="L65" s="19">
        <v>98.9</v>
      </c>
      <c r="M65" s="32">
        <v>0.6219</v>
      </c>
      <c r="N65" s="29">
        <v>82.5</v>
      </c>
      <c r="O65" s="20">
        <v>87.5</v>
      </c>
      <c r="P65" s="20">
        <v>90</v>
      </c>
      <c r="Q65" s="42"/>
      <c r="R65" s="31">
        <v>90</v>
      </c>
      <c r="S65" s="32">
        <f t="shared" si="16"/>
        <v>55.971000000000004</v>
      </c>
      <c r="T65" s="20"/>
      <c r="U65" s="20"/>
      <c r="V65" s="20"/>
      <c r="W65" s="42"/>
      <c r="X65" s="31"/>
      <c r="Y65" s="32">
        <f t="shared" si="17"/>
        <v>0</v>
      </c>
      <c r="Z65" s="20">
        <f t="shared" si="18"/>
        <v>90</v>
      </c>
      <c r="AA65" s="32">
        <f t="shared" si="19"/>
        <v>55.971000000000004</v>
      </c>
      <c r="AB65" s="20"/>
      <c r="AC65" s="20"/>
      <c r="AD65" s="20">
        <v>12</v>
      </c>
    </row>
    <row r="66" spans="1:30" ht="12.75">
      <c r="A66" s="20">
        <v>12</v>
      </c>
      <c r="B66" s="20">
        <v>1</v>
      </c>
      <c r="C66" s="20" t="s">
        <v>37</v>
      </c>
      <c r="D66" s="20" t="s">
        <v>30</v>
      </c>
      <c r="E66" s="20">
        <v>100</v>
      </c>
      <c r="F66" s="20" t="s">
        <v>485</v>
      </c>
      <c r="G66" s="20" t="s">
        <v>33</v>
      </c>
      <c r="H66" s="20" t="s">
        <v>33</v>
      </c>
      <c r="I66" s="20" t="s">
        <v>33</v>
      </c>
      <c r="J66" s="46">
        <v>30148</v>
      </c>
      <c r="K66" s="19" t="s">
        <v>19</v>
      </c>
      <c r="L66" s="19">
        <v>99.3</v>
      </c>
      <c r="M66" s="32">
        <v>0.5558</v>
      </c>
      <c r="N66" s="29">
        <v>95</v>
      </c>
      <c r="O66" s="20">
        <v>100</v>
      </c>
      <c r="P66" s="69">
        <v>105</v>
      </c>
      <c r="Q66" s="42"/>
      <c r="R66" s="31">
        <v>100</v>
      </c>
      <c r="S66" s="32">
        <f t="shared" si="16"/>
        <v>55.58</v>
      </c>
      <c r="T66" s="20"/>
      <c r="U66" s="69"/>
      <c r="V66" s="69"/>
      <c r="W66" s="42"/>
      <c r="X66" s="31"/>
      <c r="Y66" s="32">
        <f t="shared" si="17"/>
        <v>0</v>
      </c>
      <c r="Z66" s="20">
        <f t="shared" si="18"/>
        <v>100</v>
      </c>
      <c r="AA66" s="32">
        <f t="shared" si="19"/>
        <v>55.58</v>
      </c>
      <c r="AB66" s="20"/>
      <c r="AC66" s="20"/>
      <c r="AD66" s="20">
        <v>12</v>
      </c>
    </row>
    <row r="67" spans="1:30" ht="12.75">
      <c r="A67" s="20">
        <v>12</v>
      </c>
      <c r="B67" s="20">
        <v>1</v>
      </c>
      <c r="C67" s="20" t="s">
        <v>37</v>
      </c>
      <c r="D67" s="20" t="s">
        <v>30</v>
      </c>
      <c r="E67" s="20">
        <v>125</v>
      </c>
      <c r="F67" s="20" t="s">
        <v>1385</v>
      </c>
      <c r="G67" s="20" t="s">
        <v>33</v>
      </c>
      <c r="H67" s="20" t="s">
        <v>33</v>
      </c>
      <c r="I67" s="20" t="s">
        <v>33</v>
      </c>
      <c r="J67" s="46">
        <v>29492</v>
      </c>
      <c r="K67" s="19" t="s">
        <v>19</v>
      </c>
      <c r="L67" s="19">
        <v>123.1</v>
      </c>
      <c r="M67" s="32">
        <v>0.5236</v>
      </c>
      <c r="N67" s="29">
        <v>105</v>
      </c>
      <c r="O67" s="20">
        <v>110</v>
      </c>
      <c r="P67" s="69">
        <v>115</v>
      </c>
      <c r="Q67" s="42"/>
      <c r="R67" s="31">
        <v>110</v>
      </c>
      <c r="S67" s="32">
        <f t="shared" si="16"/>
        <v>57.596</v>
      </c>
      <c r="T67" s="20"/>
      <c r="U67" s="20"/>
      <c r="V67" s="69"/>
      <c r="W67" s="42"/>
      <c r="X67" s="31"/>
      <c r="Y67" s="32">
        <f t="shared" si="17"/>
        <v>0</v>
      </c>
      <c r="Z67" s="20">
        <f t="shared" si="18"/>
        <v>110</v>
      </c>
      <c r="AA67" s="32">
        <f t="shared" si="19"/>
        <v>57.596</v>
      </c>
      <c r="AB67" s="20"/>
      <c r="AC67" s="20" t="s">
        <v>1386</v>
      </c>
      <c r="AD67" s="20">
        <v>12</v>
      </c>
    </row>
    <row r="68" spans="1:30" ht="12.75">
      <c r="A68" s="20"/>
      <c r="B68" s="20"/>
      <c r="C68" s="20"/>
      <c r="D68" s="20"/>
      <c r="E68" s="20"/>
      <c r="F68" s="31" t="s">
        <v>383</v>
      </c>
      <c r="G68" s="31" t="s">
        <v>130</v>
      </c>
      <c r="H68" s="20"/>
      <c r="I68" s="20"/>
      <c r="J68" s="46"/>
      <c r="K68" s="46"/>
      <c r="L68" s="19"/>
      <c r="M68" s="51"/>
      <c r="N68" s="29"/>
      <c r="O68" s="20"/>
      <c r="P68" s="31"/>
      <c r="Q68" s="42"/>
      <c r="R68" s="20"/>
      <c r="S68" s="51"/>
      <c r="T68" s="20"/>
      <c r="U68" s="20"/>
      <c r="V68" s="31"/>
      <c r="W68" s="42"/>
      <c r="X68" s="31"/>
      <c r="Y68" s="32"/>
      <c r="Z68" s="20"/>
      <c r="AA68" s="32"/>
      <c r="AB68" s="20"/>
      <c r="AC68" s="20"/>
      <c r="AD68" s="20"/>
    </row>
    <row r="69" spans="1:30" ht="12.75">
      <c r="A69" s="20"/>
      <c r="B69" s="20"/>
      <c r="C69" s="20"/>
      <c r="D69" s="20"/>
      <c r="E69" s="20"/>
      <c r="F69" s="31" t="s">
        <v>1277</v>
      </c>
      <c r="G69" s="31"/>
      <c r="H69" s="20"/>
      <c r="I69" s="20"/>
      <c r="J69" s="46"/>
      <c r="K69" s="46"/>
      <c r="L69" s="19"/>
      <c r="M69" s="51"/>
      <c r="N69" s="29"/>
      <c r="O69" s="20"/>
      <c r="P69" s="31"/>
      <c r="Q69" s="42"/>
      <c r="R69" s="20"/>
      <c r="S69" s="51"/>
      <c r="T69" s="20"/>
      <c r="U69" s="20"/>
      <c r="V69" s="31"/>
      <c r="W69" s="42"/>
      <c r="X69" s="31"/>
      <c r="Y69" s="32"/>
      <c r="Z69" s="20"/>
      <c r="AA69" s="32"/>
      <c r="AB69" s="20"/>
      <c r="AC69" s="20"/>
      <c r="AD69" s="20"/>
    </row>
    <row r="70" spans="1:30" ht="12.75">
      <c r="A70" s="20">
        <v>12</v>
      </c>
      <c r="B70" s="20">
        <v>1</v>
      </c>
      <c r="C70" s="20" t="s">
        <v>37</v>
      </c>
      <c r="D70" s="20" t="s">
        <v>30</v>
      </c>
      <c r="E70" s="20">
        <v>52</v>
      </c>
      <c r="F70" s="20" t="s">
        <v>461</v>
      </c>
      <c r="G70" s="20" t="s">
        <v>33</v>
      </c>
      <c r="H70" s="20" t="s">
        <v>33</v>
      </c>
      <c r="I70" s="20" t="s">
        <v>33</v>
      </c>
      <c r="J70" s="46">
        <v>30715</v>
      </c>
      <c r="K70" s="19" t="s">
        <v>19</v>
      </c>
      <c r="L70" s="19">
        <v>50.65</v>
      </c>
      <c r="M70" s="32">
        <v>0.9826</v>
      </c>
      <c r="N70" s="29"/>
      <c r="O70" s="20"/>
      <c r="P70" s="31"/>
      <c r="Q70" s="42"/>
      <c r="R70" s="20"/>
      <c r="S70" s="32">
        <f aca="true" t="shared" si="20" ref="S70:S83">R70*M70</f>
        <v>0</v>
      </c>
      <c r="T70" s="20">
        <v>30</v>
      </c>
      <c r="U70" s="20">
        <v>40</v>
      </c>
      <c r="V70" s="31">
        <v>45</v>
      </c>
      <c r="W70" s="113">
        <v>50</v>
      </c>
      <c r="X70" s="31">
        <f>V70</f>
        <v>45</v>
      </c>
      <c r="Y70" s="32">
        <f aca="true" t="shared" si="21" ref="Y70:Y83">X70*M70</f>
        <v>44.217</v>
      </c>
      <c r="Z70" s="20">
        <f aca="true" t="shared" si="22" ref="Z70:Z83">X70+R70</f>
        <v>45</v>
      </c>
      <c r="AA70" s="32">
        <f aca="true" t="shared" si="23" ref="AA70:AA83">Z70*M70</f>
        <v>44.217</v>
      </c>
      <c r="AB70" s="20" t="s">
        <v>373</v>
      </c>
      <c r="AC70" s="20"/>
      <c r="AD70" s="20">
        <v>48</v>
      </c>
    </row>
    <row r="71" spans="1:30" ht="12.75">
      <c r="A71" s="20">
        <v>12</v>
      </c>
      <c r="B71" s="20">
        <v>1</v>
      </c>
      <c r="C71" s="20" t="s">
        <v>37</v>
      </c>
      <c r="D71" s="20" t="s">
        <v>30</v>
      </c>
      <c r="E71" s="20">
        <v>60</v>
      </c>
      <c r="F71" s="20" t="s">
        <v>820</v>
      </c>
      <c r="G71" s="20" t="s">
        <v>1394</v>
      </c>
      <c r="H71" s="20"/>
      <c r="I71" s="20" t="s">
        <v>20</v>
      </c>
      <c r="J71" s="46">
        <v>23400</v>
      </c>
      <c r="K71" s="19" t="s">
        <v>123</v>
      </c>
      <c r="L71" s="19">
        <v>59.3</v>
      </c>
      <c r="M71" s="32">
        <v>1.0943</v>
      </c>
      <c r="N71" s="29"/>
      <c r="O71" s="20"/>
      <c r="P71" s="31"/>
      <c r="Q71" s="42"/>
      <c r="R71" s="20"/>
      <c r="S71" s="32">
        <f t="shared" si="20"/>
        <v>0</v>
      </c>
      <c r="T71" s="20">
        <v>45</v>
      </c>
      <c r="U71" s="20">
        <v>47.5</v>
      </c>
      <c r="V71" s="69">
        <v>52.5</v>
      </c>
      <c r="W71" s="42"/>
      <c r="X71" s="31">
        <v>47.5</v>
      </c>
      <c r="Y71" s="32">
        <f t="shared" si="21"/>
        <v>51.97925</v>
      </c>
      <c r="Z71" s="20">
        <f t="shared" si="22"/>
        <v>47.5</v>
      </c>
      <c r="AA71" s="32">
        <f t="shared" si="23"/>
        <v>51.97925</v>
      </c>
      <c r="AB71" s="20"/>
      <c r="AC71" s="20"/>
      <c r="AD71" s="20">
        <v>12</v>
      </c>
    </row>
    <row r="72" spans="1:30" ht="12.75">
      <c r="A72" s="20">
        <v>12</v>
      </c>
      <c r="B72" s="20">
        <v>1</v>
      </c>
      <c r="C72" s="20" t="s">
        <v>37</v>
      </c>
      <c r="D72" s="20" t="s">
        <v>30</v>
      </c>
      <c r="E72" s="20">
        <v>67.5</v>
      </c>
      <c r="F72" s="20" t="s">
        <v>1176</v>
      </c>
      <c r="G72" s="20" t="s">
        <v>782</v>
      </c>
      <c r="H72" s="20" t="s">
        <v>49</v>
      </c>
      <c r="I72" s="20" t="s">
        <v>20</v>
      </c>
      <c r="J72" s="46">
        <v>35781</v>
      </c>
      <c r="K72" s="19" t="s">
        <v>118</v>
      </c>
      <c r="L72" s="19">
        <v>63.2</v>
      </c>
      <c r="M72" s="32">
        <v>0.7717</v>
      </c>
      <c r="N72" s="29"/>
      <c r="O72" s="20"/>
      <c r="P72" s="69"/>
      <c r="Q72" s="42"/>
      <c r="R72" s="31"/>
      <c r="S72" s="32">
        <f t="shared" si="20"/>
        <v>0</v>
      </c>
      <c r="T72" s="69">
        <v>60</v>
      </c>
      <c r="U72" s="20">
        <v>60</v>
      </c>
      <c r="V72" s="69">
        <v>62.5</v>
      </c>
      <c r="W72" s="42"/>
      <c r="X72" s="31">
        <v>60</v>
      </c>
      <c r="Y72" s="32">
        <f t="shared" si="21"/>
        <v>46.30200000000001</v>
      </c>
      <c r="Z72" s="20">
        <f t="shared" si="22"/>
        <v>60</v>
      </c>
      <c r="AA72" s="32">
        <f t="shared" si="23"/>
        <v>46.30200000000001</v>
      </c>
      <c r="AB72" s="20"/>
      <c r="AC72" s="20" t="s">
        <v>1177</v>
      </c>
      <c r="AD72" s="20">
        <v>12</v>
      </c>
    </row>
    <row r="73" spans="1:30" ht="12.75">
      <c r="A73" s="20">
        <v>12</v>
      </c>
      <c r="B73" s="20">
        <v>1</v>
      </c>
      <c r="C73" s="20" t="s">
        <v>37</v>
      </c>
      <c r="D73" s="20" t="s">
        <v>30</v>
      </c>
      <c r="E73" s="20">
        <v>75</v>
      </c>
      <c r="F73" s="20" t="s">
        <v>1397</v>
      </c>
      <c r="G73" s="20" t="s">
        <v>203</v>
      </c>
      <c r="H73" s="20" t="s">
        <v>23</v>
      </c>
      <c r="I73" s="20" t="s">
        <v>20</v>
      </c>
      <c r="J73" s="46">
        <v>30608</v>
      </c>
      <c r="K73" s="19" t="s">
        <v>19</v>
      </c>
      <c r="L73" s="19">
        <v>73.6</v>
      </c>
      <c r="M73" s="32">
        <v>0.6745</v>
      </c>
      <c r="N73" s="29"/>
      <c r="O73" s="20"/>
      <c r="P73" s="31"/>
      <c r="Q73" s="42"/>
      <c r="R73" s="20"/>
      <c r="S73" s="32">
        <f t="shared" si="20"/>
        <v>0</v>
      </c>
      <c r="T73" s="20">
        <v>47.5</v>
      </c>
      <c r="U73" s="20">
        <v>52.5</v>
      </c>
      <c r="V73" s="69">
        <v>57.5</v>
      </c>
      <c r="W73" s="42"/>
      <c r="X73" s="31">
        <v>52.5</v>
      </c>
      <c r="Y73" s="32">
        <f t="shared" si="21"/>
        <v>35.41125</v>
      </c>
      <c r="Z73" s="20">
        <f t="shared" si="22"/>
        <v>52.5</v>
      </c>
      <c r="AA73" s="32">
        <f t="shared" si="23"/>
        <v>35.41125</v>
      </c>
      <c r="AB73" s="20"/>
      <c r="AC73" s="20"/>
      <c r="AD73" s="20">
        <v>12</v>
      </c>
    </row>
    <row r="74" spans="1:30" ht="12.75">
      <c r="A74" s="20">
        <v>12</v>
      </c>
      <c r="B74" s="20">
        <v>1</v>
      </c>
      <c r="C74" s="20" t="s">
        <v>37</v>
      </c>
      <c r="D74" s="20" t="s">
        <v>30</v>
      </c>
      <c r="E74" s="20">
        <v>82.5</v>
      </c>
      <c r="F74" s="20" t="s">
        <v>1404</v>
      </c>
      <c r="G74" s="20" t="s">
        <v>203</v>
      </c>
      <c r="H74" s="20" t="s">
        <v>23</v>
      </c>
      <c r="I74" s="20" t="s">
        <v>20</v>
      </c>
      <c r="J74" s="46">
        <v>31243</v>
      </c>
      <c r="K74" s="19" t="s">
        <v>19</v>
      </c>
      <c r="L74" s="19">
        <v>80.95</v>
      </c>
      <c r="M74" s="32">
        <v>0.6273</v>
      </c>
      <c r="N74" s="29"/>
      <c r="O74" s="20"/>
      <c r="P74" s="31"/>
      <c r="Q74" s="42"/>
      <c r="R74" s="20"/>
      <c r="S74" s="32">
        <f t="shared" si="20"/>
        <v>0</v>
      </c>
      <c r="T74" s="20">
        <v>65</v>
      </c>
      <c r="U74" s="69">
        <v>70</v>
      </c>
      <c r="V74" s="69">
        <v>70</v>
      </c>
      <c r="W74" s="42"/>
      <c r="X74" s="31">
        <v>65</v>
      </c>
      <c r="Y74" s="32">
        <f t="shared" si="21"/>
        <v>40.774499999999996</v>
      </c>
      <c r="Z74" s="20">
        <f t="shared" si="22"/>
        <v>65</v>
      </c>
      <c r="AA74" s="32">
        <f t="shared" si="23"/>
        <v>40.774499999999996</v>
      </c>
      <c r="AB74" s="20" t="s">
        <v>375</v>
      </c>
      <c r="AC74" s="20"/>
      <c r="AD74" s="20">
        <v>21</v>
      </c>
    </row>
    <row r="75" spans="1:30" ht="12.75">
      <c r="A75" s="20">
        <v>5</v>
      </c>
      <c r="B75" s="20">
        <v>2</v>
      </c>
      <c r="C75" s="20" t="s">
        <v>37</v>
      </c>
      <c r="D75" s="20" t="s">
        <v>30</v>
      </c>
      <c r="E75" s="20">
        <v>82.5</v>
      </c>
      <c r="F75" s="20" t="s">
        <v>1403</v>
      </c>
      <c r="G75" s="20" t="s">
        <v>1209</v>
      </c>
      <c r="H75" s="20" t="s">
        <v>62</v>
      </c>
      <c r="I75" s="20" t="s">
        <v>20</v>
      </c>
      <c r="J75" s="46">
        <v>32236</v>
      </c>
      <c r="K75" s="19" t="s">
        <v>19</v>
      </c>
      <c r="L75" s="19">
        <v>79.5</v>
      </c>
      <c r="M75" s="32">
        <v>0.6358</v>
      </c>
      <c r="N75" s="29"/>
      <c r="O75" s="20"/>
      <c r="P75" s="31"/>
      <c r="Q75" s="42"/>
      <c r="R75" s="20"/>
      <c r="S75" s="32">
        <f t="shared" si="20"/>
        <v>0</v>
      </c>
      <c r="T75" s="20">
        <v>57.5</v>
      </c>
      <c r="U75" s="20">
        <v>62.5</v>
      </c>
      <c r="V75" s="69">
        <v>65</v>
      </c>
      <c r="W75" s="42"/>
      <c r="X75" s="31">
        <v>62.5</v>
      </c>
      <c r="Y75" s="32">
        <f t="shared" si="21"/>
        <v>39.737500000000004</v>
      </c>
      <c r="Z75" s="20">
        <f t="shared" si="22"/>
        <v>62.5</v>
      </c>
      <c r="AA75" s="32">
        <f t="shared" si="23"/>
        <v>39.737500000000004</v>
      </c>
      <c r="AB75" s="20"/>
      <c r="AC75" s="20" t="s">
        <v>1389</v>
      </c>
      <c r="AD75" s="20">
        <v>5</v>
      </c>
    </row>
    <row r="76" spans="1:30" ht="12.75">
      <c r="A76" s="20">
        <v>3</v>
      </c>
      <c r="B76" s="20">
        <v>3</v>
      </c>
      <c r="C76" s="20" t="s">
        <v>37</v>
      </c>
      <c r="D76" s="20" t="s">
        <v>30</v>
      </c>
      <c r="E76" s="20">
        <v>82.5</v>
      </c>
      <c r="F76" s="20" t="s">
        <v>1401</v>
      </c>
      <c r="G76" s="20" t="s">
        <v>1402</v>
      </c>
      <c r="H76" s="20" t="s">
        <v>23</v>
      </c>
      <c r="I76" s="20" t="s">
        <v>20</v>
      </c>
      <c r="J76" s="46">
        <v>34042</v>
      </c>
      <c r="K76" s="19" t="s">
        <v>19</v>
      </c>
      <c r="L76" s="19">
        <v>82</v>
      </c>
      <c r="M76" s="32">
        <v>0.6219</v>
      </c>
      <c r="N76" s="29"/>
      <c r="O76" s="20"/>
      <c r="P76" s="31"/>
      <c r="Q76" s="42"/>
      <c r="R76" s="20"/>
      <c r="S76" s="32">
        <f t="shared" si="20"/>
        <v>0</v>
      </c>
      <c r="T76" s="69">
        <v>57.5</v>
      </c>
      <c r="U76" s="20">
        <v>57.5</v>
      </c>
      <c r="V76" s="69">
        <v>67.5</v>
      </c>
      <c r="W76" s="42"/>
      <c r="X76" s="31">
        <v>57.5</v>
      </c>
      <c r="Y76" s="32">
        <f t="shared" si="21"/>
        <v>35.75925</v>
      </c>
      <c r="Z76" s="20">
        <f t="shared" si="22"/>
        <v>57.5</v>
      </c>
      <c r="AA76" s="32">
        <f t="shared" si="23"/>
        <v>35.75925</v>
      </c>
      <c r="AB76" s="20"/>
      <c r="AC76" s="20"/>
      <c r="AD76" s="20">
        <v>3</v>
      </c>
    </row>
    <row r="77" spans="1:30" ht="12.75">
      <c r="A77" s="20">
        <v>2</v>
      </c>
      <c r="B77" s="20">
        <v>4</v>
      </c>
      <c r="C77" s="20" t="s">
        <v>37</v>
      </c>
      <c r="D77" s="20" t="s">
        <v>30</v>
      </c>
      <c r="E77" s="20">
        <v>82.5</v>
      </c>
      <c r="F77" s="20" t="s">
        <v>1149</v>
      </c>
      <c r="G77" s="20" t="s">
        <v>33</v>
      </c>
      <c r="H77" s="20" t="s">
        <v>33</v>
      </c>
      <c r="I77" s="20" t="s">
        <v>33</v>
      </c>
      <c r="J77" s="46">
        <v>31947</v>
      </c>
      <c r="K77" s="19" t="s">
        <v>19</v>
      </c>
      <c r="L77" s="19">
        <v>79</v>
      </c>
      <c r="M77" s="32">
        <v>0.6388</v>
      </c>
      <c r="N77" s="29"/>
      <c r="O77" s="20"/>
      <c r="P77" s="31"/>
      <c r="Q77" s="42"/>
      <c r="R77" s="20"/>
      <c r="S77" s="32">
        <f t="shared" si="20"/>
        <v>0</v>
      </c>
      <c r="T77" s="20">
        <v>37.5</v>
      </c>
      <c r="U77" s="20">
        <v>50</v>
      </c>
      <c r="V77" s="69">
        <v>52.5</v>
      </c>
      <c r="W77" s="42"/>
      <c r="X77" s="31">
        <v>50</v>
      </c>
      <c r="Y77" s="32">
        <f t="shared" si="21"/>
        <v>31.94</v>
      </c>
      <c r="Z77" s="20">
        <f t="shared" si="22"/>
        <v>50</v>
      </c>
      <c r="AA77" s="32">
        <f t="shared" si="23"/>
        <v>31.94</v>
      </c>
      <c r="AB77" s="20"/>
      <c r="AC77" s="20"/>
      <c r="AD77" s="20">
        <v>2</v>
      </c>
    </row>
    <row r="78" spans="1:30" ht="12.75">
      <c r="A78" s="20">
        <v>1</v>
      </c>
      <c r="B78" s="20">
        <v>5</v>
      </c>
      <c r="C78" s="20" t="s">
        <v>37</v>
      </c>
      <c r="D78" s="20" t="s">
        <v>30</v>
      </c>
      <c r="E78" s="20">
        <v>82.5</v>
      </c>
      <c r="F78" s="20" t="s">
        <v>1398</v>
      </c>
      <c r="G78" s="20" t="s">
        <v>824</v>
      </c>
      <c r="H78" s="20" t="s">
        <v>23</v>
      </c>
      <c r="I78" s="20" t="s">
        <v>20</v>
      </c>
      <c r="J78" s="46">
        <v>30309</v>
      </c>
      <c r="K78" s="19" t="s">
        <v>19</v>
      </c>
      <c r="L78" s="19">
        <v>81.9</v>
      </c>
      <c r="M78" s="32">
        <v>0.6224</v>
      </c>
      <c r="N78" s="29"/>
      <c r="O78" s="20"/>
      <c r="P78" s="31"/>
      <c r="Q78" s="42"/>
      <c r="R78" s="20"/>
      <c r="S78" s="32">
        <f t="shared" si="20"/>
        <v>0</v>
      </c>
      <c r="T78" s="20">
        <v>42.5</v>
      </c>
      <c r="U78" s="20">
        <v>50</v>
      </c>
      <c r="V78" s="69">
        <v>52.5</v>
      </c>
      <c r="W78" s="42"/>
      <c r="X78" s="31">
        <v>50</v>
      </c>
      <c r="Y78" s="32">
        <f t="shared" si="21"/>
        <v>31.119999999999997</v>
      </c>
      <c r="Z78" s="20">
        <f t="shared" si="22"/>
        <v>50</v>
      </c>
      <c r="AA78" s="32">
        <f t="shared" si="23"/>
        <v>31.119999999999997</v>
      </c>
      <c r="AB78" s="20"/>
      <c r="AC78" s="20" t="s">
        <v>1399</v>
      </c>
      <c r="AD78" s="20">
        <v>1</v>
      </c>
    </row>
    <row r="79" spans="1:30" ht="12.75">
      <c r="A79" s="20">
        <v>0</v>
      </c>
      <c r="B79" s="20">
        <v>6</v>
      </c>
      <c r="C79" s="20" t="s">
        <v>37</v>
      </c>
      <c r="D79" s="20" t="s">
        <v>30</v>
      </c>
      <c r="E79" s="20">
        <v>82.5</v>
      </c>
      <c r="F79" s="20" t="s">
        <v>1400</v>
      </c>
      <c r="G79" s="20" t="s">
        <v>824</v>
      </c>
      <c r="H79" s="20" t="s">
        <v>23</v>
      </c>
      <c r="I79" s="20" t="s">
        <v>20</v>
      </c>
      <c r="J79" s="46">
        <v>30218</v>
      </c>
      <c r="K79" s="19" t="s">
        <v>19</v>
      </c>
      <c r="L79" s="19">
        <v>82</v>
      </c>
      <c r="M79" s="32">
        <v>0.6219</v>
      </c>
      <c r="N79" s="29"/>
      <c r="O79" s="20"/>
      <c r="P79" s="31"/>
      <c r="Q79" s="42"/>
      <c r="R79" s="20"/>
      <c r="S79" s="32">
        <f t="shared" si="20"/>
        <v>0</v>
      </c>
      <c r="T79" s="20">
        <v>42.5</v>
      </c>
      <c r="U79" s="20">
        <v>50</v>
      </c>
      <c r="V79" s="69">
        <v>55</v>
      </c>
      <c r="W79" s="42"/>
      <c r="X79" s="31">
        <v>50</v>
      </c>
      <c r="Y79" s="32">
        <f t="shared" si="21"/>
        <v>31.095</v>
      </c>
      <c r="Z79" s="20">
        <f t="shared" si="22"/>
        <v>50</v>
      </c>
      <c r="AA79" s="32">
        <f t="shared" si="23"/>
        <v>31.095</v>
      </c>
      <c r="AB79" s="20"/>
      <c r="AC79" s="20" t="s">
        <v>1399</v>
      </c>
      <c r="AD79" s="20">
        <v>0</v>
      </c>
    </row>
    <row r="80" spans="1:30" ht="12.75">
      <c r="A80" s="20">
        <v>12</v>
      </c>
      <c r="B80" s="20">
        <v>1</v>
      </c>
      <c r="C80" s="20" t="s">
        <v>37</v>
      </c>
      <c r="D80" s="20" t="s">
        <v>30</v>
      </c>
      <c r="E80" s="20">
        <v>90</v>
      </c>
      <c r="F80" s="20" t="s">
        <v>1405</v>
      </c>
      <c r="G80" s="20" t="s">
        <v>1261</v>
      </c>
      <c r="H80" s="20" t="s">
        <v>196</v>
      </c>
      <c r="I80" s="20" t="s">
        <v>20</v>
      </c>
      <c r="J80" s="46">
        <v>21863</v>
      </c>
      <c r="K80" s="19" t="s">
        <v>158</v>
      </c>
      <c r="L80" s="19">
        <v>88.2</v>
      </c>
      <c r="M80" s="32">
        <v>0.9096</v>
      </c>
      <c r="N80" s="29"/>
      <c r="O80" s="20"/>
      <c r="P80" s="31"/>
      <c r="Q80" s="42"/>
      <c r="R80" s="20"/>
      <c r="S80" s="32">
        <f t="shared" si="20"/>
        <v>0</v>
      </c>
      <c r="T80" s="69">
        <v>62.5</v>
      </c>
      <c r="U80" s="20">
        <v>65</v>
      </c>
      <c r="V80" s="69">
        <v>67.5</v>
      </c>
      <c r="W80" s="42"/>
      <c r="X80" s="31">
        <v>65</v>
      </c>
      <c r="Y80" s="32">
        <f t="shared" si="21"/>
        <v>59.123999999999995</v>
      </c>
      <c r="Z80" s="20">
        <f t="shared" si="22"/>
        <v>65</v>
      </c>
      <c r="AA80" s="32">
        <f t="shared" si="23"/>
        <v>59.123999999999995</v>
      </c>
      <c r="AB80" s="20"/>
      <c r="AC80" s="20"/>
      <c r="AD80" s="20">
        <v>12</v>
      </c>
    </row>
    <row r="81" spans="1:30" ht="12.75">
      <c r="A81" s="20">
        <v>12</v>
      </c>
      <c r="B81" s="20">
        <v>1</v>
      </c>
      <c r="C81" s="20" t="s">
        <v>37</v>
      </c>
      <c r="D81" s="20" t="s">
        <v>30</v>
      </c>
      <c r="E81" s="20">
        <v>90</v>
      </c>
      <c r="F81" s="20" t="s">
        <v>1249</v>
      </c>
      <c r="G81" s="20" t="s">
        <v>260</v>
      </c>
      <c r="H81" s="20" t="s">
        <v>260</v>
      </c>
      <c r="I81" s="20" t="s">
        <v>20</v>
      </c>
      <c r="J81" s="46">
        <v>20313</v>
      </c>
      <c r="K81" s="19" t="s">
        <v>53</v>
      </c>
      <c r="L81" s="19">
        <v>88.9</v>
      </c>
      <c r="M81" s="32">
        <v>1.0674</v>
      </c>
      <c r="N81" s="29"/>
      <c r="O81" s="20"/>
      <c r="P81" s="31"/>
      <c r="Q81" s="42"/>
      <c r="R81" s="20"/>
      <c r="S81" s="32">
        <f t="shared" si="20"/>
        <v>0</v>
      </c>
      <c r="T81" s="20">
        <v>50</v>
      </c>
      <c r="U81" s="20">
        <v>57.5</v>
      </c>
      <c r="V81" s="69">
        <v>60</v>
      </c>
      <c r="W81" s="42"/>
      <c r="X81" s="31">
        <v>57.5</v>
      </c>
      <c r="Y81" s="32">
        <f t="shared" si="21"/>
        <v>61.375499999999995</v>
      </c>
      <c r="Z81" s="20">
        <f t="shared" si="22"/>
        <v>57.5</v>
      </c>
      <c r="AA81" s="32">
        <f t="shared" si="23"/>
        <v>61.375499999999995</v>
      </c>
      <c r="AB81" s="20"/>
      <c r="AC81" s="20"/>
      <c r="AD81" s="20">
        <v>12</v>
      </c>
    </row>
    <row r="82" spans="1:30" ht="12.75">
      <c r="A82" s="20">
        <v>12</v>
      </c>
      <c r="B82" s="20">
        <v>1</v>
      </c>
      <c r="C82" s="20" t="s">
        <v>37</v>
      </c>
      <c r="D82" s="20" t="s">
        <v>30</v>
      </c>
      <c r="E82" s="20">
        <v>100</v>
      </c>
      <c r="F82" s="20" t="s">
        <v>1406</v>
      </c>
      <c r="G82" s="20" t="s">
        <v>1407</v>
      </c>
      <c r="H82" s="20" t="s">
        <v>23</v>
      </c>
      <c r="I82" s="20" t="s">
        <v>20</v>
      </c>
      <c r="J82" s="46">
        <v>27007</v>
      </c>
      <c r="K82" s="19" t="s">
        <v>151</v>
      </c>
      <c r="L82" s="19">
        <v>99.2</v>
      </c>
      <c r="M82" s="32">
        <v>0.5732</v>
      </c>
      <c r="N82" s="29"/>
      <c r="O82" s="20"/>
      <c r="P82" s="31"/>
      <c r="Q82" s="42"/>
      <c r="R82" s="20"/>
      <c r="S82" s="32">
        <f t="shared" si="20"/>
        <v>0</v>
      </c>
      <c r="T82" s="20">
        <v>62.5</v>
      </c>
      <c r="U82" s="20">
        <v>65</v>
      </c>
      <c r="V82" s="69">
        <v>70</v>
      </c>
      <c r="W82" s="42"/>
      <c r="X82" s="31">
        <v>65</v>
      </c>
      <c r="Y82" s="32">
        <f t="shared" si="21"/>
        <v>37.258</v>
      </c>
      <c r="Z82" s="20">
        <f t="shared" si="22"/>
        <v>65</v>
      </c>
      <c r="AA82" s="32">
        <f t="shared" si="23"/>
        <v>37.258</v>
      </c>
      <c r="AB82" s="20"/>
      <c r="AC82" s="20" t="s">
        <v>1110</v>
      </c>
      <c r="AD82" s="20">
        <v>12</v>
      </c>
    </row>
    <row r="83" spans="1:30" ht="12.75">
      <c r="A83" s="20">
        <v>12</v>
      </c>
      <c r="B83" s="20">
        <v>1</v>
      </c>
      <c r="C83" s="20" t="s">
        <v>37</v>
      </c>
      <c r="D83" s="20" t="s">
        <v>30</v>
      </c>
      <c r="E83" s="20">
        <v>100</v>
      </c>
      <c r="F83" s="20" t="s">
        <v>485</v>
      </c>
      <c r="G83" s="20" t="s">
        <v>33</v>
      </c>
      <c r="H83" s="20" t="s">
        <v>33</v>
      </c>
      <c r="I83" s="20" t="s">
        <v>33</v>
      </c>
      <c r="J83" s="46">
        <v>30148</v>
      </c>
      <c r="K83" s="19" t="s">
        <v>19</v>
      </c>
      <c r="L83" s="19">
        <v>99.3</v>
      </c>
      <c r="M83" s="32">
        <v>0.5558</v>
      </c>
      <c r="N83" s="29"/>
      <c r="O83" s="20"/>
      <c r="P83" s="69"/>
      <c r="Q83" s="42"/>
      <c r="R83" s="31"/>
      <c r="S83" s="32">
        <f t="shared" si="20"/>
        <v>0</v>
      </c>
      <c r="T83" s="20">
        <v>75</v>
      </c>
      <c r="U83" s="69">
        <v>77.5</v>
      </c>
      <c r="V83" s="69">
        <v>80</v>
      </c>
      <c r="W83" s="42"/>
      <c r="X83" s="31">
        <v>75</v>
      </c>
      <c r="Y83" s="32">
        <f t="shared" si="21"/>
        <v>41.684999999999995</v>
      </c>
      <c r="Z83" s="20">
        <f t="shared" si="22"/>
        <v>75</v>
      </c>
      <c r="AA83" s="32">
        <f t="shared" si="23"/>
        <v>41.684999999999995</v>
      </c>
      <c r="AB83" s="20" t="s">
        <v>374</v>
      </c>
      <c r="AC83" s="20"/>
      <c r="AD83" s="20">
        <v>21</v>
      </c>
    </row>
    <row r="84" spans="1:30" ht="12.75">
      <c r="A84" s="20"/>
      <c r="B84" s="20"/>
      <c r="C84" s="20"/>
      <c r="D84" s="20"/>
      <c r="E84" s="20"/>
      <c r="F84" s="31" t="s">
        <v>383</v>
      </c>
      <c r="G84" s="31" t="s">
        <v>130</v>
      </c>
      <c r="H84" s="20"/>
      <c r="I84" s="20"/>
      <c r="J84" s="46"/>
      <c r="K84" s="46"/>
      <c r="L84" s="19"/>
      <c r="M84" s="51"/>
      <c r="N84" s="29"/>
      <c r="O84" s="20"/>
      <c r="P84" s="31"/>
      <c r="Q84" s="42"/>
      <c r="R84" s="20"/>
      <c r="S84" s="51"/>
      <c r="T84" s="20"/>
      <c r="U84" s="20"/>
      <c r="V84" s="31"/>
      <c r="W84" s="42"/>
      <c r="X84" s="31"/>
      <c r="Y84" s="32"/>
      <c r="Z84" s="20"/>
      <c r="AA84" s="32"/>
      <c r="AB84" s="20"/>
      <c r="AC84" s="20"/>
      <c r="AD84" s="20"/>
    </row>
    <row r="85" spans="1:30" ht="12.75">
      <c r="A85" s="20"/>
      <c r="B85" s="20"/>
      <c r="C85" s="20"/>
      <c r="D85" s="20"/>
      <c r="E85" s="20"/>
      <c r="F85" s="31" t="s">
        <v>1275</v>
      </c>
      <c r="G85" s="31"/>
      <c r="H85" s="20"/>
      <c r="I85" s="20"/>
      <c r="J85" s="46"/>
      <c r="K85" s="46"/>
      <c r="L85" s="19"/>
      <c r="M85" s="51"/>
      <c r="N85" s="29"/>
      <c r="O85" s="20"/>
      <c r="P85" s="31"/>
      <c r="Q85" s="42"/>
      <c r="R85" s="20"/>
      <c r="S85" s="51"/>
      <c r="T85" s="20"/>
      <c r="U85" s="20"/>
      <c r="V85" s="31"/>
      <c r="W85" s="42"/>
      <c r="X85" s="31"/>
      <c r="Y85" s="32"/>
      <c r="Z85" s="20"/>
      <c r="AA85" s="32"/>
      <c r="AB85" s="20"/>
      <c r="AC85" s="20"/>
      <c r="AD85" s="20"/>
    </row>
    <row r="86" spans="1:30" ht="12.75">
      <c r="A86" s="20">
        <v>12</v>
      </c>
      <c r="B86" s="20">
        <v>1</v>
      </c>
      <c r="C86" s="20" t="s">
        <v>37</v>
      </c>
      <c r="D86" s="20" t="s">
        <v>30</v>
      </c>
      <c r="E86" s="20">
        <v>60</v>
      </c>
      <c r="F86" s="20" t="s">
        <v>1369</v>
      </c>
      <c r="G86" s="20" t="s">
        <v>539</v>
      </c>
      <c r="H86" s="20" t="s">
        <v>23</v>
      </c>
      <c r="I86" s="20" t="s">
        <v>20</v>
      </c>
      <c r="J86" s="46">
        <v>36762</v>
      </c>
      <c r="K86" s="19" t="s">
        <v>142</v>
      </c>
      <c r="L86" s="19">
        <v>58</v>
      </c>
      <c r="M86" s="32">
        <v>0.8927</v>
      </c>
      <c r="N86" s="29">
        <v>60</v>
      </c>
      <c r="O86" s="20">
        <v>65</v>
      </c>
      <c r="P86" s="69">
        <v>70</v>
      </c>
      <c r="Q86" s="42"/>
      <c r="R86" s="31">
        <v>65</v>
      </c>
      <c r="S86" s="32">
        <f aca="true" t="shared" si="24" ref="S86:S98">R86*M86</f>
        <v>58.0255</v>
      </c>
      <c r="T86" s="20">
        <v>45</v>
      </c>
      <c r="U86" s="20">
        <v>47.5</v>
      </c>
      <c r="V86" s="20">
        <v>50</v>
      </c>
      <c r="W86" s="69">
        <v>52.5</v>
      </c>
      <c r="X86" s="31">
        <v>50</v>
      </c>
      <c r="Y86" s="32">
        <f aca="true" t="shared" si="25" ref="Y86:Y98">X86*M86</f>
        <v>44.635000000000005</v>
      </c>
      <c r="Z86" s="20">
        <f aca="true" t="shared" si="26" ref="Z86:Z98">X86+R86</f>
        <v>115</v>
      </c>
      <c r="AA86" s="32">
        <f aca="true" t="shared" si="27" ref="AA86:AA98">Z86*M86</f>
        <v>102.6605</v>
      </c>
      <c r="AB86" s="20"/>
      <c r="AC86" s="20"/>
      <c r="AD86" s="20">
        <v>12</v>
      </c>
    </row>
    <row r="87" spans="1:30" ht="12.75">
      <c r="A87" s="20">
        <v>12</v>
      </c>
      <c r="B87" s="20">
        <v>1</v>
      </c>
      <c r="C87" s="20" t="s">
        <v>37</v>
      </c>
      <c r="D87" s="20" t="s">
        <v>30</v>
      </c>
      <c r="E87" s="20">
        <v>67.5</v>
      </c>
      <c r="F87" s="20" t="s">
        <v>1176</v>
      </c>
      <c r="G87" s="20" t="s">
        <v>782</v>
      </c>
      <c r="H87" s="20" t="s">
        <v>49</v>
      </c>
      <c r="I87" s="20" t="s">
        <v>20</v>
      </c>
      <c r="J87" s="46">
        <v>35781</v>
      </c>
      <c r="K87" s="19" t="s">
        <v>118</v>
      </c>
      <c r="L87" s="19">
        <v>63.2</v>
      </c>
      <c r="M87" s="32">
        <v>0.7717</v>
      </c>
      <c r="N87" s="29">
        <v>70</v>
      </c>
      <c r="O87" s="20">
        <v>72.5</v>
      </c>
      <c r="P87" s="69">
        <v>73.5</v>
      </c>
      <c r="Q87" s="42"/>
      <c r="R87" s="31">
        <v>72.5</v>
      </c>
      <c r="S87" s="32">
        <f t="shared" si="24"/>
        <v>55.94825</v>
      </c>
      <c r="T87" s="69">
        <v>60</v>
      </c>
      <c r="U87" s="20">
        <v>60</v>
      </c>
      <c r="V87" s="69">
        <v>62.5</v>
      </c>
      <c r="W87" s="113"/>
      <c r="X87" s="31">
        <v>60</v>
      </c>
      <c r="Y87" s="32">
        <f t="shared" si="25"/>
        <v>46.30200000000001</v>
      </c>
      <c r="Z87" s="20">
        <f t="shared" si="26"/>
        <v>132.5</v>
      </c>
      <c r="AA87" s="32">
        <f t="shared" si="27"/>
        <v>102.25025000000001</v>
      </c>
      <c r="AB87" s="20"/>
      <c r="AC87" s="20" t="s">
        <v>1177</v>
      </c>
      <c r="AD87" s="20">
        <v>12</v>
      </c>
    </row>
    <row r="88" spans="1:30" ht="12.75">
      <c r="A88" s="20">
        <v>12</v>
      </c>
      <c r="B88" s="20">
        <v>1</v>
      </c>
      <c r="C88" s="20" t="s">
        <v>37</v>
      </c>
      <c r="D88" s="20" t="s">
        <v>30</v>
      </c>
      <c r="E88" s="20">
        <v>67.5</v>
      </c>
      <c r="F88" s="20" t="s">
        <v>1372</v>
      </c>
      <c r="G88" s="20" t="s">
        <v>134</v>
      </c>
      <c r="H88" s="20" t="s">
        <v>77</v>
      </c>
      <c r="I88" s="20" t="s">
        <v>20</v>
      </c>
      <c r="J88" s="19">
        <v>33576</v>
      </c>
      <c r="K88" s="19" t="s">
        <v>19</v>
      </c>
      <c r="L88" s="19">
        <v>65.2</v>
      </c>
      <c r="M88" s="32">
        <v>0.7492</v>
      </c>
      <c r="N88" s="29">
        <v>72.5</v>
      </c>
      <c r="O88" s="20">
        <v>77.5</v>
      </c>
      <c r="P88" s="20">
        <v>80</v>
      </c>
      <c r="Q88" s="42"/>
      <c r="R88" s="31">
        <v>80</v>
      </c>
      <c r="S88" s="32">
        <f t="shared" si="24"/>
        <v>59.936</v>
      </c>
      <c r="T88" s="20">
        <v>50</v>
      </c>
      <c r="U88" s="20">
        <v>57.5</v>
      </c>
      <c r="V88" s="20">
        <v>60</v>
      </c>
      <c r="W88" s="42"/>
      <c r="X88" s="31">
        <v>60</v>
      </c>
      <c r="Y88" s="32">
        <f t="shared" si="25"/>
        <v>44.952</v>
      </c>
      <c r="Z88" s="20">
        <f t="shared" si="26"/>
        <v>140</v>
      </c>
      <c r="AA88" s="32">
        <f t="shared" si="27"/>
        <v>104.88799999999999</v>
      </c>
      <c r="AB88" s="20" t="s">
        <v>373</v>
      </c>
      <c r="AC88" s="20" t="s">
        <v>1373</v>
      </c>
      <c r="AD88" s="20">
        <v>48</v>
      </c>
    </row>
    <row r="89" spans="1:30" ht="12.75">
      <c r="A89" s="20">
        <v>5</v>
      </c>
      <c r="B89" s="20">
        <v>2</v>
      </c>
      <c r="C89" s="20" t="s">
        <v>37</v>
      </c>
      <c r="D89" s="20" t="s">
        <v>30</v>
      </c>
      <c r="E89" s="20">
        <v>67.5</v>
      </c>
      <c r="F89" s="20" t="s">
        <v>1350</v>
      </c>
      <c r="G89" s="20" t="s">
        <v>782</v>
      </c>
      <c r="H89" s="20" t="s">
        <v>49</v>
      </c>
      <c r="I89" s="20" t="s">
        <v>20</v>
      </c>
      <c r="J89" s="46">
        <v>29936</v>
      </c>
      <c r="K89" s="19" t="s">
        <v>19</v>
      </c>
      <c r="L89" s="19">
        <v>66.6</v>
      </c>
      <c r="M89" s="32">
        <v>0.7347</v>
      </c>
      <c r="N89" s="69">
        <v>35</v>
      </c>
      <c r="O89" s="20">
        <v>35</v>
      </c>
      <c r="P89" s="20">
        <v>45</v>
      </c>
      <c r="Q89" s="42"/>
      <c r="R89" s="31">
        <v>45</v>
      </c>
      <c r="S89" s="32">
        <f t="shared" si="24"/>
        <v>33.0615</v>
      </c>
      <c r="T89" s="20">
        <v>42.5</v>
      </c>
      <c r="U89" s="20">
        <v>47.5</v>
      </c>
      <c r="V89" s="20">
        <v>50</v>
      </c>
      <c r="W89" s="42"/>
      <c r="X89" s="31">
        <v>50</v>
      </c>
      <c r="Y89" s="32">
        <f t="shared" si="25"/>
        <v>36.735</v>
      </c>
      <c r="Z89" s="20">
        <f t="shared" si="26"/>
        <v>95</v>
      </c>
      <c r="AA89" s="32">
        <f t="shared" si="27"/>
        <v>69.79650000000001</v>
      </c>
      <c r="AB89" s="20"/>
      <c r="AC89" s="20"/>
      <c r="AD89" s="20">
        <v>5</v>
      </c>
    </row>
    <row r="90" spans="1:30" ht="12.75">
      <c r="A90" s="20">
        <v>12</v>
      </c>
      <c r="B90" s="20">
        <v>1</v>
      </c>
      <c r="C90" s="20" t="s">
        <v>37</v>
      </c>
      <c r="D90" s="20" t="s">
        <v>30</v>
      </c>
      <c r="E90" s="20">
        <v>75</v>
      </c>
      <c r="F90" s="20" t="s">
        <v>1377</v>
      </c>
      <c r="G90" s="20" t="s">
        <v>203</v>
      </c>
      <c r="H90" s="20" t="s">
        <v>23</v>
      </c>
      <c r="I90" s="20" t="s">
        <v>20</v>
      </c>
      <c r="J90" s="46">
        <v>25193</v>
      </c>
      <c r="K90" s="19" t="s">
        <v>52</v>
      </c>
      <c r="L90" s="19">
        <v>73.8</v>
      </c>
      <c r="M90" s="32">
        <v>0.7699</v>
      </c>
      <c r="N90" s="29">
        <v>70</v>
      </c>
      <c r="O90" s="20">
        <v>75</v>
      </c>
      <c r="P90" s="69">
        <v>77.5</v>
      </c>
      <c r="Q90" s="42"/>
      <c r="R90" s="31">
        <v>75</v>
      </c>
      <c r="S90" s="32">
        <f t="shared" si="24"/>
        <v>57.7425</v>
      </c>
      <c r="T90" s="20">
        <v>50</v>
      </c>
      <c r="U90" s="69">
        <v>55</v>
      </c>
      <c r="V90" s="69">
        <v>55</v>
      </c>
      <c r="W90" s="42"/>
      <c r="X90" s="31">
        <v>50</v>
      </c>
      <c r="Y90" s="32">
        <f t="shared" si="25"/>
        <v>38.495000000000005</v>
      </c>
      <c r="Z90" s="20">
        <f t="shared" si="26"/>
        <v>125</v>
      </c>
      <c r="AA90" s="32">
        <f t="shared" si="27"/>
        <v>96.2375</v>
      </c>
      <c r="AB90" s="20"/>
      <c r="AC90" s="20"/>
      <c r="AD90" s="20">
        <v>12</v>
      </c>
    </row>
    <row r="91" spans="1:30" ht="12.75">
      <c r="A91" s="20">
        <v>5</v>
      </c>
      <c r="B91" s="20">
        <v>2</v>
      </c>
      <c r="C91" s="20" t="s">
        <v>37</v>
      </c>
      <c r="D91" s="20" t="s">
        <v>30</v>
      </c>
      <c r="E91" s="20">
        <v>75</v>
      </c>
      <c r="F91" s="20" t="s">
        <v>1374</v>
      </c>
      <c r="G91" s="20" t="s">
        <v>1375</v>
      </c>
      <c r="H91" s="20" t="s">
        <v>88</v>
      </c>
      <c r="I91" s="20" t="s">
        <v>20</v>
      </c>
      <c r="J91" s="46">
        <v>26622</v>
      </c>
      <c r="K91" s="19" t="s">
        <v>52</v>
      </c>
      <c r="L91" s="19">
        <v>72.7</v>
      </c>
      <c r="M91" s="32">
        <v>0.7139</v>
      </c>
      <c r="N91" s="29">
        <v>65</v>
      </c>
      <c r="O91" s="20">
        <v>67.5</v>
      </c>
      <c r="P91" s="20">
        <v>70</v>
      </c>
      <c r="Q91" s="42"/>
      <c r="R91" s="31">
        <v>70</v>
      </c>
      <c r="S91" s="32">
        <f t="shared" si="24"/>
        <v>49.973</v>
      </c>
      <c r="T91" s="69">
        <v>52.5</v>
      </c>
      <c r="U91" s="20">
        <v>52.5</v>
      </c>
      <c r="V91" s="69">
        <v>55</v>
      </c>
      <c r="W91" s="42"/>
      <c r="X91" s="31">
        <v>52.5</v>
      </c>
      <c r="Y91" s="32">
        <f t="shared" si="25"/>
        <v>37.479749999999996</v>
      </c>
      <c r="Z91" s="20">
        <f t="shared" si="26"/>
        <v>122.5</v>
      </c>
      <c r="AA91" s="32">
        <f t="shared" si="27"/>
        <v>87.45275</v>
      </c>
      <c r="AB91" s="20"/>
      <c r="AC91" s="20" t="s">
        <v>1376</v>
      </c>
      <c r="AD91" s="20">
        <v>5</v>
      </c>
    </row>
    <row r="92" spans="1:30" ht="12.75">
      <c r="A92" s="20">
        <v>12</v>
      </c>
      <c r="B92" s="20">
        <v>1</v>
      </c>
      <c r="C92" s="20" t="s">
        <v>37</v>
      </c>
      <c r="D92" s="20" t="s">
        <v>30</v>
      </c>
      <c r="E92" s="20">
        <v>75</v>
      </c>
      <c r="F92" s="20" t="s">
        <v>1377</v>
      </c>
      <c r="G92" s="20" t="s">
        <v>203</v>
      </c>
      <c r="H92" s="20" t="s">
        <v>23</v>
      </c>
      <c r="I92" s="20" t="s">
        <v>20</v>
      </c>
      <c r="J92" s="46">
        <v>25193</v>
      </c>
      <c r="K92" s="19" t="s">
        <v>19</v>
      </c>
      <c r="L92" s="19">
        <v>73.8</v>
      </c>
      <c r="M92" s="32">
        <v>0.673</v>
      </c>
      <c r="N92" s="29">
        <v>70</v>
      </c>
      <c r="O92" s="20">
        <v>75</v>
      </c>
      <c r="P92" s="69">
        <v>77.5</v>
      </c>
      <c r="Q92" s="42"/>
      <c r="R92" s="31">
        <v>75</v>
      </c>
      <c r="S92" s="32">
        <f t="shared" si="24"/>
        <v>50.475</v>
      </c>
      <c r="T92" s="20">
        <v>50</v>
      </c>
      <c r="U92" s="69">
        <v>55</v>
      </c>
      <c r="V92" s="69">
        <v>55</v>
      </c>
      <c r="W92" s="42"/>
      <c r="X92" s="31">
        <v>50</v>
      </c>
      <c r="Y92" s="32">
        <f t="shared" si="25"/>
        <v>33.650000000000006</v>
      </c>
      <c r="Z92" s="20">
        <f t="shared" si="26"/>
        <v>125</v>
      </c>
      <c r="AA92" s="32">
        <f t="shared" si="27"/>
        <v>84.125</v>
      </c>
      <c r="AB92" s="20"/>
      <c r="AC92" s="20"/>
      <c r="AD92" s="20">
        <v>12</v>
      </c>
    </row>
    <row r="93" spans="1:30" ht="12.75">
      <c r="A93" s="20">
        <v>12</v>
      </c>
      <c r="B93" s="20">
        <v>1</v>
      </c>
      <c r="C93" s="20" t="s">
        <v>37</v>
      </c>
      <c r="D93" s="20" t="s">
        <v>30</v>
      </c>
      <c r="E93" s="20">
        <v>82.5</v>
      </c>
      <c r="F93" s="20" t="s">
        <v>1378</v>
      </c>
      <c r="G93" s="20" t="s">
        <v>1379</v>
      </c>
      <c r="H93" s="20" t="s">
        <v>34</v>
      </c>
      <c r="I93" s="20" t="s">
        <v>20</v>
      </c>
      <c r="J93" s="46">
        <v>33978</v>
      </c>
      <c r="K93" s="19" t="s">
        <v>19</v>
      </c>
      <c r="L93" s="19">
        <v>76</v>
      </c>
      <c r="M93" s="32">
        <v>0.6577</v>
      </c>
      <c r="N93" s="29">
        <v>80</v>
      </c>
      <c r="O93" s="20">
        <v>82.5</v>
      </c>
      <c r="P93" s="20">
        <v>85</v>
      </c>
      <c r="Q93" s="42"/>
      <c r="R93" s="31">
        <v>85</v>
      </c>
      <c r="S93" s="32">
        <f t="shared" si="24"/>
        <v>55.9045</v>
      </c>
      <c r="T93" s="20">
        <v>45</v>
      </c>
      <c r="U93" s="20">
        <v>50</v>
      </c>
      <c r="V93" s="69">
        <v>52.5</v>
      </c>
      <c r="W93" s="42"/>
      <c r="X93" s="31">
        <v>50</v>
      </c>
      <c r="Y93" s="32">
        <f t="shared" si="25"/>
        <v>32.885</v>
      </c>
      <c r="Z93" s="20">
        <f t="shared" si="26"/>
        <v>135</v>
      </c>
      <c r="AA93" s="32">
        <f t="shared" si="27"/>
        <v>88.78949999999999</v>
      </c>
      <c r="AB93" s="20"/>
      <c r="AC93" s="20"/>
      <c r="AD93" s="20">
        <v>12</v>
      </c>
    </row>
    <row r="94" spans="1:30" ht="12.75">
      <c r="A94" s="20">
        <v>12</v>
      </c>
      <c r="B94" s="20">
        <v>1</v>
      </c>
      <c r="C94" s="20" t="s">
        <v>37</v>
      </c>
      <c r="D94" s="20" t="s">
        <v>30</v>
      </c>
      <c r="E94" s="20">
        <v>90</v>
      </c>
      <c r="F94" s="20" t="s">
        <v>1023</v>
      </c>
      <c r="G94" s="20" t="s">
        <v>1187</v>
      </c>
      <c r="H94" s="20" t="s">
        <v>62</v>
      </c>
      <c r="I94" s="20" t="s">
        <v>20</v>
      </c>
      <c r="J94" s="46">
        <v>34117</v>
      </c>
      <c r="K94" s="19" t="s">
        <v>19</v>
      </c>
      <c r="L94" s="19">
        <v>89</v>
      </c>
      <c r="M94" s="32">
        <v>0.5893</v>
      </c>
      <c r="N94" s="29">
        <v>70</v>
      </c>
      <c r="O94" s="20">
        <v>80</v>
      </c>
      <c r="P94" s="20">
        <v>85</v>
      </c>
      <c r="Q94" s="42"/>
      <c r="R94" s="31">
        <v>85</v>
      </c>
      <c r="S94" s="32">
        <f t="shared" si="24"/>
        <v>50.090500000000006</v>
      </c>
      <c r="T94" s="20">
        <v>50</v>
      </c>
      <c r="U94" s="20">
        <v>70</v>
      </c>
      <c r="V94" s="69">
        <v>80</v>
      </c>
      <c r="W94" s="42"/>
      <c r="X94" s="31">
        <v>70</v>
      </c>
      <c r="Y94" s="32">
        <f t="shared" si="25"/>
        <v>41.251000000000005</v>
      </c>
      <c r="Z94" s="20">
        <f t="shared" si="26"/>
        <v>155</v>
      </c>
      <c r="AA94" s="32">
        <f t="shared" si="27"/>
        <v>91.34150000000001</v>
      </c>
      <c r="AB94" s="20"/>
      <c r="AC94" s="20"/>
      <c r="AD94" s="20">
        <v>12</v>
      </c>
    </row>
    <row r="95" spans="1:30" ht="12.75">
      <c r="A95" s="20">
        <v>12</v>
      </c>
      <c r="B95" s="20">
        <v>1</v>
      </c>
      <c r="C95" s="20" t="s">
        <v>37</v>
      </c>
      <c r="D95" s="20" t="s">
        <v>30</v>
      </c>
      <c r="E95" s="20">
        <v>100</v>
      </c>
      <c r="F95" s="20" t="s">
        <v>1384</v>
      </c>
      <c r="G95" s="20" t="s">
        <v>782</v>
      </c>
      <c r="H95" s="20" t="s">
        <v>49</v>
      </c>
      <c r="I95" s="20" t="s">
        <v>20</v>
      </c>
      <c r="J95" s="46">
        <v>26409</v>
      </c>
      <c r="K95" s="19" t="s">
        <v>52</v>
      </c>
      <c r="L95" s="19">
        <v>97.1</v>
      </c>
      <c r="M95" s="32">
        <v>0.6004</v>
      </c>
      <c r="N95" s="29">
        <v>70</v>
      </c>
      <c r="O95" s="20">
        <v>72.5</v>
      </c>
      <c r="P95" s="20">
        <v>75</v>
      </c>
      <c r="Q95" s="42"/>
      <c r="R95" s="31">
        <v>75</v>
      </c>
      <c r="S95" s="32">
        <f t="shared" si="24"/>
        <v>45.03</v>
      </c>
      <c r="T95" s="20">
        <v>42.5</v>
      </c>
      <c r="U95" s="20">
        <v>45</v>
      </c>
      <c r="V95" s="20">
        <v>47.5</v>
      </c>
      <c r="W95" s="42"/>
      <c r="X95" s="31">
        <v>47.5</v>
      </c>
      <c r="Y95" s="32">
        <f t="shared" si="25"/>
        <v>28.519000000000002</v>
      </c>
      <c r="Z95" s="20">
        <f t="shared" si="26"/>
        <v>122.5</v>
      </c>
      <c r="AA95" s="32">
        <f t="shared" si="27"/>
        <v>73.549</v>
      </c>
      <c r="AB95" s="20"/>
      <c r="AC95" s="20"/>
      <c r="AD95" s="20">
        <v>12</v>
      </c>
    </row>
    <row r="96" spans="1:30" ht="12.75">
      <c r="A96" s="20">
        <v>12</v>
      </c>
      <c r="B96" s="20">
        <v>1</v>
      </c>
      <c r="C96" s="20" t="s">
        <v>37</v>
      </c>
      <c r="D96" s="20" t="s">
        <v>30</v>
      </c>
      <c r="E96" s="20">
        <v>100</v>
      </c>
      <c r="F96" s="20" t="s">
        <v>485</v>
      </c>
      <c r="G96" s="20" t="s">
        <v>33</v>
      </c>
      <c r="H96" s="20" t="s">
        <v>33</v>
      </c>
      <c r="I96" s="20" t="s">
        <v>33</v>
      </c>
      <c r="J96" s="46">
        <v>30148</v>
      </c>
      <c r="K96" s="19" t="s">
        <v>19</v>
      </c>
      <c r="L96" s="19">
        <v>99.3</v>
      </c>
      <c r="M96" s="32">
        <v>0.5558</v>
      </c>
      <c r="N96" s="29">
        <v>95</v>
      </c>
      <c r="O96" s="20">
        <v>100</v>
      </c>
      <c r="P96" s="69">
        <v>105</v>
      </c>
      <c r="Q96" s="42"/>
      <c r="R96" s="31">
        <v>100</v>
      </c>
      <c r="S96" s="32">
        <f t="shared" si="24"/>
        <v>55.58</v>
      </c>
      <c r="T96" s="20">
        <v>75</v>
      </c>
      <c r="U96" s="69">
        <v>77.5</v>
      </c>
      <c r="V96" s="69">
        <v>80</v>
      </c>
      <c r="W96" s="42"/>
      <c r="X96" s="31">
        <v>75</v>
      </c>
      <c r="Y96" s="32">
        <f t="shared" si="25"/>
        <v>41.684999999999995</v>
      </c>
      <c r="Z96" s="20">
        <f t="shared" si="26"/>
        <v>175</v>
      </c>
      <c r="AA96" s="32">
        <f t="shared" si="27"/>
        <v>97.26499999999999</v>
      </c>
      <c r="AB96" s="20" t="s">
        <v>374</v>
      </c>
      <c r="AC96" s="20"/>
      <c r="AD96" s="20">
        <v>27</v>
      </c>
    </row>
    <row r="97" spans="1:30" ht="12.75">
      <c r="A97" s="20">
        <v>5</v>
      </c>
      <c r="B97" s="20">
        <v>2</v>
      </c>
      <c r="C97" s="20" t="s">
        <v>37</v>
      </c>
      <c r="D97" s="20" t="s">
        <v>30</v>
      </c>
      <c r="E97" s="20">
        <v>100</v>
      </c>
      <c r="F97" s="20" t="s">
        <v>1383</v>
      </c>
      <c r="G97" s="20" t="s">
        <v>75</v>
      </c>
      <c r="H97" s="20" t="s">
        <v>88</v>
      </c>
      <c r="I97" s="20" t="s">
        <v>20</v>
      </c>
      <c r="J97" s="46">
        <v>32791</v>
      </c>
      <c r="K97" s="19" t="s">
        <v>19</v>
      </c>
      <c r="L97" s="19">
        <v>99.6</v>
      </c>
      <c r="M97" s="32">
        <v>0.555</v>
      </c>
      <c r="N97" s="69">
        <v>105</v>
      </c>
      <c r="O97" s="20">
        <v>105</v>
      </c>
      <c r="P97" s="69">
        <v>110</v>
      </c>
      <c r="Q97" s="42"/>
      <c r="R97" s="31">
        <v>105</v>
      </c>
      <c r="S97" s="32">
        <f t="shared" si="24"/>
        <v>58.275000000000006</v>
      </c>
      <c r="T97" s="69">
        <v>70</v>
      </c>
      <c r="U97" s="20">
        <v>70</v>
      </c>
      <c r="V97" s="69">
        <v>75</v>
      </c>
      <c r="W97" s="42"/>
      <c r="X97" s="31">
        <v>70</v>
      </c>
      <c r="Y97" s="32">
        <f t="shared" si="25"/>
        <v>38.85</v>
      </c>
      <c r="Z97" s="20">
        <f t="shared" si="26"/>
        <v>175</v>
      </c>
      <c r="AA97" s="32">
        <f t="shared" si="27"/>
        <v>97.12500000000001</v>
      </c>
      <c r="AB97" s="20" t="s">
        <v>375</v>
      </c>
      <c r="AC97" s="20" t="s">
        <v>606</v>
      </c>
      <c r="AD97" s="20">
        <v>14</v>
      </c>
    </row>
    <row r="98" spans="1:30" ht="12.75">
      <c r="A98" s="20">
        <v>12</v>
      </c>
      <c r="B98" s="20">
        <v>1</v>
      </c>
      <c r="C98" s="20" t="s">
        <v>37</v>
      </c>
      <c r="D98" s="20" t="s">
        <v>30</v>
      </c>
      <c r="E98" s="20">
        <v>125</v>
      </c>
      <c r="F98" s="20" t="s">
        <v>1385</v>
      </c>
      <c r="G98" s="20" t="s">
        <v>33</v>
      </c>
      <c r="H98" s="20" t="s">
        <v>33</v>
      </c>
      <c r="I98" s="20" t="s">
        <v>33</v>
      </c>
      <c r="J98" s="46">
        <v>29492</v>
      </c>
      <c r="K98" s="19" t="s">
        <v>19</v>
      </c>
      <c r="L98" s="19">
        <v>123.1</v>
      </c>
      <c r="M98" s="32">
        <v>0.5236</v>
      </c>
      <c r="N98" s="29">
        <v>105</v>
      </c>
      <c r="O98" s="20">
        <v>110</v>
      </c>
      <c r="P98" s="69">
        <v>115</v>
      </c>
      <c r="Q98" s="42"/>
      <c r="R98" s="31">
        <v>110</v>
      </c>
      <c r="S98" s="32">
        <f t="shared" si="24"/>
        <v>57.596</v>
      </c>
      <c r="T98" s="20">
        <v>55</v>
      </c>
      <c r="U98" s="20">
        <v>60</v>
      </c>
      <c r="V98" s="69">
        <v>62.5</v>
      </c>
      <c r="W98" s="42"/>
      <c r="X98" s="31">
        <v>60</v>
      </c>
      <c r="Y98" s="32">
        <f t="shared" si="25"/>
        <v>31.415999999999997</v>
      </c>
      <c r="Z98" s="20">
        <f t="shared" si="26"/>
        <v>170</v>
      </c>
      <c r="AA98" s="32">
        <f t="shared" si="27"/>
        <v>89.01199999999999</v>
      </c>
      <c r="AB98" s="20"/>
      <c r="AC98" s="20" t="s">
        <v>1386</v>
      </c>
      <c r="AD98" s="20">
        <v>12</v>
      </c>
    </row>
  </sheetData>
  <sheetProtection/>
  <mergeCells count="19">
    <mergeCell ref="AD3:AD4"/>
    <mergeCell ref="M3:M4"/>
    <mergeCell ref="N3:S3"/>
    <mergeCell ref="T3:Y3"/>
    <mergeCell ref="Z3:AA3"/>
    <mergeCell ref="AB3:AB4"/>
    <mergeCell ref="AC3:AC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89"/>
  <sheetViews>
    <sheetView zoomScale="85" zoomScaleNormal="85" zoomScalePageLayoutView="0" workbookViewId="0" topLeftCell="B1">
      <selection activeCell="Q21" sqref="Q21"/>
    </sheetView>
  </sheetViews>
  <sheetFormatPr defaultColWidth="9.00390625" defaultRowHeight="12.75"/>
  <cols>
    <col min="1" max="1" width="4.875" style="25" bestFit="1" customWidth="1"/>
    <col min="2" max="2" width="6.00390625" style="43" bestFit="1" customWidth="1"/>
    <col min="3" max="3" width="6.875" style="25" customWidth="1"/>
    <col min="4" max="4" width="8.875" style="25" customWidth="1"/>
    <col min="5" max="5" width="5.125" style="25" bestFit="1" customWidth="1"/>
    <col min="6" max="6" width="23.75390625" style="25" bestFit="1" customWidth="1"/>
    <col min="7" max="8" width="21.875" style="25" bestFit="1" customWidth="1"/>
    <col min="9" max="9" width="12.625" style="25" bestFit="1" customWidth="1"/>
    <col min="10" max="10" width="13.25390625" style="25" bestFit="1" customWidth="1"/>
    <col min="11" max="11" width="18.625" style="25" bestFit="1" customWidth="1"/>
    <col min="12" max="12" width="6.625" style="26" bestFit="1" customWidth="1"/>
    <col min="13" max="13" width="6.625" style="30" bestFit="1" customWidth="1"/>
    <col min="14" max="15" width="6.00390625" style="25" bestFit="1" customWidth="1"/>
    <col min="16" max="16" width="6.625" style="25" bestFit="1" customWidth="1"/>
    <col min="17" max="17" width="9.625" style="30" bestFit="1" customWidth="1"/>
    <col min="18" max="18" width="11.00390625" style="25" customWidth="1"/>
    <col min="19" max="19" width="18.25390625" style="25" bestFit="1" customWidth="1"/>
    <col min="20" max="16384" width="9.125" style="25" customWidth="1"/>
  </cols>
  <sheetData>
    <row r="1" spans="3:16" ht="20.25">
      <c r="C1" s="35" t="s">
        <v>1143</v>
      </c>
      <c r="F1" s="77"/>
      <c r="G1" s="22"/>
      <c r="H1" s="22"/>
      <c r="I1" s="22"/>
      <c r="J1" s="24"/>
      <c r="L1" s="23"/>
      <c r="M1" s="71"/>
      <c r="N1" s="22"/>
      <c r="O1" s="22"/>
      <c r="P1" s="40"/>
    </row>
    <row r="2" spans="2:17" s="41" customFormat="1" ht="21" thickBot="1">
      <c r="B2" s="115"/>
      <c r="C2" s="35" t="s">
        <v>1192</v>
      </c>
      <c r="F2" s="78"/>
      <c r="G2" s="22"/>
      <c r="H2" s="78"/>
      <c r="I2" s="22"/>
      <c r="J2" s="78"/>
      <c r="K2" s="78"/>
      <c r="L2" s="79"/>
      <c r="M2" s="80"/>
      <c r="N2" s="78"/>
      <c r="O2" s="78"/>
      <c r="P2" s="81"/>
      <c r="Q2" s="82"/>
    </row>
    <row r="3" spans="1:20" ht="12.75" customHeight="1">
      <c r="A3" s="13" t="s">
        <v>18</v>
      </c>
      <c r="B3" s="4" t="s">
        <v>8</v>
      </c>
      <c r="C3" s="16" t="s">
        <v>24</v>
      </c>
      <c r="D3" s="16" t="s">
        <v>25</v>
      </c>
      <c r="E3" s="16" t="s">
        <v>2</v>
      </c>
      <c r="F3" s="16" t="s">
        <v>3</v>
      </c>
      <c r="G3" s="16" t="s">
        <v>21</v>
      </c>
      <c r="H3" s="16" t="s">
        <v>10</v>
      </c>
      <c r="I3" s="16" t="s">
        <v>11</v>
      </c>
      <c r="J3" s="16" t="s">
        <v>7</v>
      </c>
      <c r="K3" s="16" t="s">
        <v>4</v>
      </c>
      <c r="L3" s="11" t="s">
        <v>1</v>
      </c>
      <c r="M3" s="9" t="s">
        <v>1193</v>
      </c>
      <c r="N3" s="14" t="s">
        <v>182</v>
      </c>
      <c r="O3" s="14"/>
      <c r="P3" s="14"/>
      <c r="Q3" s="14"/>
      <c r="R3" s="18" t="s">
        <v>9</v>
      </c>
      <c r="S3" s="18" t="s">
        <v>32</v>
      </c>
      <c r="T3" s="13" t="s">
        <v>18</v>
      </c>
    </row>
    <row r="4" spans="1:20" s="27" customFormat="1" ht="11.25">
      <c r="A4" s="5"/>
      <c r="B4" s="148"/>
      <c r="C4" s="136"/>
      <c r="D4" s="136"/>
      <c r="E4" s="136"/>
      <c r="F4" s="136"/>
      <c r="G4" s="136"/>
      <c r="H4" s="136"/>
      <c r="I4" s="136"/>
      <c r="J4" s="136"/>
      <c r="K4" s="136"/>
      <c r="L4" s="145"/>
      <c r="M4" s="146"/>
      <c r="N4" s="47" t="s">
        <v>1194</v>
      </c>
      <c r="O4" s="47" t="s">
        <v>1195</v>
      </c>
      <c r="P4" s="47" t="s">
        <v>104</v>
      </c>
      <c r="Q4" s="49" t="s">
        <v>1193</v>
      </c>
      <c r="R4" s="147"/>
      <c r="S4" s="147"/>
      <c r="T4" s="5"/>
    </row>
    <row r="5" spans="1:20" s="28" customFormat="1" ht="12.75">
      <c r="A5" s="31"/>
      <c r="B5" s="117"/>
      <c r="C5" s="31"/>
      <c r="D5" s="31"/>
      <c r="E5" s="31"/>
      <c r="F5" s="31" t="s">
        <v>383</v>
      </c>
      <c r="G5" s="31" t="s">
        <v>127</v>
      </c>
      <c r="H5" s="31"/>
      <c r="I5" s="31"/>
      <c r="J5" s="118"/>
      <c r="K5" s="31"/>
      <c r="L5" s="119"/>
      <c r="M5" s="120"/>
      <c r="N5" s="31"/>
      <c r="O5" s="31"/>
      <c r="P5" s="31"/>
      <c r="Q5" s="120"/>
      <c r="R5" s="31"/>
      <c r="S5" s="31"/>
      <c r="T5" s="31"/>
    </row>
    <row r="6" spans="1:20" s="28" customFormat="1" ht="12.75">
      <c r="A6" s="31"/>
      <c r="B6" s="117"/>
      <c r="C6" s="31"/>
      <c r="D6" s="31"/>
      <c r="E6" s="31"/>
      <c r="F6" s="31" t="s">
        <v>1281</v>
      </c>
      <c r="G6" s="31"/>
      <c r="H6" s="31"/>
      <c r="I6" s="31"/>
      <c r="J6" s="118"/>
      <c r="K6" s="31"/>
      <c r="L6" s="119"/>
      <c r="M6" s="120"/>
      <c r="N6" s="31"/>
      <c r="O6" s="31"/>
      <c r="P6" s="31"/>
      <c r="Q6" s="120"/>
      <c r="R6" s="31"/>
      <c r="S6" s="31"/>
      <c r="T6" s="31"/>
    </row>
    <row r="7" spans="1:20" ht="12.75">
      <c r="A7" s="20">
        <v>12</v>
      </c>
      <c r="B7" s="116" t="s">
        <v>443</v>
      </c>
      <c r="C7" s="45" t="s">
        <v>37</v>
      </c>
      <c r="D7" s="20" t="s">
        <v>1196</v>
      </c>
      <c r="E7" s="20">
        <v>44</v>
      </c>
      <c r="F7" s="20" t="s">
        <v>1198</v>
      </c>
      <c r="G7" s="20" t="s">
        <v>134</v>
      </c>
      <c r="H7" s="20" t="s">
        <v>23</v>
      </c>
      <c r="I7" s="20" t="s">
        <v>20</v>
      </c>
      <c r="J7" s="46">
        <v>39637</v>
      </c>
      <c r="K7" s="20" t="s">
        <v>137</v>
      </c>
      <c r="L7" s="19">
        <v>32</v>
      </c>
      <c r="M7" s="32"/>
      <c r="N7" s="20">
        <v>17.5</v>
      </c>
      <c r="O7" s="20">
        <v>59</v>
      </c>
      <c r="P7" s="20">
        <f>O7*N7</f>
        <v>1032.5</v>
      </c>
      <c r="Q7" s="32">
        <f>P7*M7</f>
        <v>0</v>
      </c>
      <c r="R7" s="20"/>
      <c r="S7" s="20"/>
      <c r="T7" s="20">
        <v>12</v>
      </c>
    </row>
    <row r="8" spans="1:20" ht="12.75">
      <c r="A8" s="20">
        <v>5</v>
      </c>
      <c r="B8" s="116" t="s">
        <v>445</v>
      </c>
      <c r="C8" s="20" t="s">
        <v>37</v>
      </c>
      <c r="D8" s="20" t="s">
        <v>1196</v>
      </c>
      <c r="E8" s="20">
        <v>44</v>
      </c>
      <c r="F8" s="20" t="s">
        <v>1197</v>
      </c>
      <c r="G8" s="20" t="s">
        <v>812</v>
      </c>
      <c r="H8" s="20" t="s">
        <v>23</v>
      </c>
      <c r="I8" s="20" t="s">
        <v>20</v>
      </c>
      <c r="J8" s="46">
        <v>39485</v>
      </c>
      <c r="K8" s="20" t="s">
        <v>137</v>
      </c>
      <c r="L8" s="19">
        <v>30</v>
      </c>
      <c r="M8" s="32"/>
      <c r="N8" s="20">
        <v>15</v>
      </c>
      <c r="O8" s="20">
        <v>48</v>
      </c>
      <c r="P8" s="20">
        <f>O8*N8</f>
        <v>720</v>
      </c>
      <c r="Q8" s="32">
        <f>P8*M8</f>
        <v>0</v>
      </c>
      <c r="R8" s="20"/>
      <c r="S8" s="20" t="s">
        <v>1058</v>
      </c>
      <c r="T8" s="20">
        <v>5</v>
      </c>
    </row>
    <row r="9" spans="1:20" ht="12.75">
      <c r="A9" s="20">
        <v>12</v>
      </c>
      <c r="B9" s="116" t="s">
        <v>443</v>
      </c>
      <c r="C9" s="20" t="s">
        <v>37</v>
      </c>
      <c r="D9" s="20" t="s">
        <v>1196</v>
      </c>
      <c r="E9" s="20">
        <v>56</v>
      </c>
      <c r="F9" s="20" t="s">
        <v>1204</v>
      </c>
      <c r="G9" s="20" t="s">
        <v>1205</v>
      </c>
      <c r="H9" s="20" t="s">
        <v>145</v>
      </c>
      <c r="I9" s="20" t="s">
        <v>20</v>
      </c>
      <c r="J9" s="46">
        <v>38242</v>
      </c>
      <c r="K9" s="45" t="s">
        <v>135</v>
      </c>
      <c r="L9" s="19">
        <v>55</v>
      </c>
      <c r="M9" s="32"/>
      <c r="N9" s="20">
        <v>27.5</v>
      </c>
      <c r="O9" s="20">
        <v>41</v>
      </c>
      <c r="P9" s="20">
        <f>O9*N9</f>
        <v>1127.5</v>
      </c>
      <c r="Q9" s="32">
        <f>P9*M9</f>
        <v>0</v>
      </c>
      <c r="R9" s="20"/>
      <c r="S9" s="20" t="s">
        <v>1206</v>
      </c>
      <c r="T9" s="20">
        <v>12</v>
      </c>
    </row>
    <row r="10" spans="1:20" ht="12.75">
      <c r="A10" s="20">
        <v>12</v>
      </c>
      <c r="B10" s="44" t="s">
        <v>443</v>
      </c>
      <c r="C10" s="20" t="s">
        <v>37</v>
      </c>
      <c r="D10" s="20" t="s">
        <v>1196</v>
      </c>
      <c r="E10" s="20">
        <v>67.5</v>
      </c>
      <c r="F10" s="20" t="s">
        <v>786</v>
      </c>
      <c r="G10" s="20" t="s">
        <v>62</v>
      </c>
      <c r="H10" s="20" t="s">
        <v>62</v>
      </c>
      <c r="I10" s="20" t="s">
        <v>20</v>
      </c>
      <c r="J10" s="46">
        <v>29838</v>
      </c>
      <c r="K10" s="20" t="s">
        <v>19</v>
      </c>
      <c r="L10" s="19">
        <v>65.6</v>
      </c>
      <c r="M10" s="32"/>
      <c r="N10" s="20">
        <v>35</v>
      </c>
      <c r="O10" s="20">
        <v>41</v>
      </c>
      <c r="P10" s="20">
        <f>O10*N10</f>
        <v>1435</v>
      </c>
      <c r="Q10" s="32">
        <f>P10*M10</f>
        <v>0</v>
      </c>
      <c r="R10" s="20"/>
      <c r="S10" s="20"/>
      <c r="T10" s="20">
        <v>12</v>
      </c>
    </row>
    <row r="11" spans="1:20" ht="12.75">
      <c r="A11" s="20">
        <v>12</v>
      </c>
      <c r="B11" s="116" t="s">
        <v>443</v>
      </c>
      <c r="C11" s="20" t="s">
        <v>37</v>
      </c>
      <c r="D11" s="20" t="s">
        <v>1196</v>
      </c>
      <c r="E11" s="20">
        <v>75</v>
      </c>
      <c r="F11" s="20" t="s">
        <v>793</v>
      </c>
      <c r="G11" s="20" t="s">
        <v>1210</v>
      </c>
      <c r="H11" s="20" t="s">
        <v>386</v>
      </c>
      <c r="I11" s="20" t="s">
        <v>20</v>
      </c>
      <c r="J11" s="46">
        <v>25824</v>
      </c>
      <c r="K11" s="45" t="s">
        <v>52</v>
      </c>
      <c r="L11" s="19">
        <v>73</v>
      </c>
      <c r="M11" s="32"/>
      <c r="N11" s="20">
        <v>37.5</v>
      </c>
      <c r="O11" s="20">
        <v>41</v>
      </c>
      <c r="P11" s="20">
        <f>O11*N11</f>
        <v>1537.5</v>
      </c>
      <c r="Q11" s="32">
        <f>P11*M11</f>
        <v>0</v>
      </c>
      <c r="R11" s="20"/>
      <c r="S11" s="20" t="s">
        <v>794</v>
      </c>
      <c r="T11" s="20">
        <v>12</v>
      </c>
    </row>
    <row r="12" spans="1:20" s="28" customFormat="1" ht="12.75">
      <c r="A12" s="31"/>
      <c r="B12" s="117"/>
      <c r="C12" s="31"/>
      <c r="D12" s="31"/>
      <c r="E12" s="31"/>
      <c r="F12" s="31" t="s">
        <v>383</v>
      </c>
      <c r="G12" s="31" t="s">
        <v>130</v>
      </c>
      <c r="H12" s="31"/>
      <c r="I12" s="31"/>
      <c r="J12" s="118"/>
      <c r="K12" s="31"/>
      <c r="L12" s="119"/>
      <c r="M12" s="120"/>
      <c r="N12" s="31"/>
      <c r="O12" s="31"/>
      <c r="P12" s="31"/>
      <c r="Q12" s="120"/>
      <c r="R12" s="31"/>
      <c r="S12" s="31"/>
      <c r="T12" s="31"/>
    </row>
    <row r="13" spans="1:20" s="28" customFormat="1" ht="12.75">
      <c r="A13" s="31"/>
      <c r="B13" s="117"/>
      <c r="C13" s="31"/>
      <c r="D13" s="31"/>
      <c r="E13" s="31"/>
      <c r="F13" s="31" t="s">
        <v>1281</v>
      </c>
      <c r="G13" s="31"/>
      <c r="H13" s="31"/>
      <c r="I13" s="31"/>
      <c r="J13" s="118"/>
      <c r="K13" s="31"/>
      <c r="L13" s="119"/>
      <c r="M13" s="120"/>
      <c r="N13" s="31"/>
      <c r="O13" s="31"/>
      <c r="P13" s="31"/>
      <c r="Q13" s="120"/>
      <c r="R13" s="31"/>
      <c r="S13" s="31"/>
      <c r="T13" s="31"/>
    </row>
    <row r="14" spans="1:20" ht="12.75">
      <c r="A14" s="20">
        <v>12</v>
      </c>
      <c r="B14" s="116" t="s">
        <v>443</v>
      </c>
      <c r="C14" s="20" t="s">
        <v>37</v>
      </c>
      <c r="D14" s="20" t="s">
        <v>1196</v>
      </c>
      <c r="E14" s="20">
        <v>44</v>
      </c>
      <c r="F14" s="20" t="s">
        <v>1220</v>
      </c>
      <c r="G14" s="20" t="s">
        <v>62</v>
      </c>
      <c r="H14" s="20" t="s">
        <v>62</v>
      </c>
      <c r="I14" s="20" t="s">
        <v>20</v>
      </c>
      <c r="J14" s="46">
        <v>41612</v>
      </c>
      <c r="K14" s="20" t="s">
        <v>137</v>
      </c>
      <c r="L14" s="19">
        <v>20</v>
      </c>
      <c r="M14" s="32"/>
      <c r="N14" s="20">
        <v>10</v>
      </c>
      <c r="O14" s="20">
        <v>40</v>
      </c>
      <c r="P14" s="20">
        <f aca="true" t="shared" si="0" ref="P14:P28">O14*N14</f>
        <v>400</v>
      </c>
      <c r="Q14" s="32">
        <f aca="true" t="shared" si="1" ref="Q14:Q28">P14*M14</f>
        <v>0</v>
      </c>
      <c r="R14" s="20"/>
      <c r="S14" s="20" t="s">
        <v>1260</v>
      </c>
      <c r="T14" s="20">
        <v>12</v>
      </c>
    </row>
    <row r="15" spans="1:20" ht="12.75">
      <c r="A15" s="20">
        <v>12</v>
      </c>
      <c r="B15" s="116" t="s">
        <v>443</v>
      </c>
      <c r="C15" s="20" t="s">
        <v>37</v>
      </c>
      <c r="D15" s="20" t="s">
        <v>1196</v>
      </c>
      <c r="E15" s="20">
        <v>52</v>
      </c>
      <c r="F15" s="20" t="s">
        <v>1202</v>
      </c>
      <c r="G15" s="20" t="s">
        <v>62</v>
      </c>
      <c r="H15" s="20" t="s">
        <v>62</v>
      </c>
      <c r="I15" s="20" t="s">
        <v>20</v>
      </c>
      <c r="J15" s="46">
        <v>39043</v>
      </c>
      <c r="K15" s="20" t="s">
        <v>137</v>
      </c>
      <c r="L15" s="19">
        <v>49.8</v>
      </c>
      <c r="M15" s="32"/>
      <c r="N15" s="20">
        <v>25</v>
      </c>
      <c r="O15" s="20">
        <v>61</v>
      </c>
      <c r="P15" s="20">
        <f t="shared" si="0"/>
        <v>1525</v>
      </c>
      <c r="Q15" s="32">
        <f t="shared" si="1"/>
        <v>0</v>
      </c>
      <c r="R15" s="20"/>
      <c r="S15" s="20" t="s">
        <v>1203</v>
      </c>
      <c r="T15" s="20">
        <v>12</v>
      </c>
    </row>
    <row r="16" spans="1:20" ht="12.75">
      <c r="A16" s="20">
        <v>5</v>
      </c>
      <c r="B16" s="116" t="s">
        <v>445</v>
      </c>
      <c r="C16" s="20" t="s">
        <v>37</v>
      </c>
      <c r="D16" s="20" t="s">
        <v>1196</v>
      </c>
      <c r="E16" s="20">
        <v>52</v>
      </c>
      <c r="F16" s="20" t="s">
        <v>1199</v>
      </c>
      <c r="G16" s="20" t="s">
        <v>1200</v>
      </c>
      <c r="H16" s="20" t="s">
        <v>88</v>
      </c>
      <c r="I16" s="20" t="s">
        <v>20</v>
      </c>
      <c r="J16" s="46">
        <v>38826</v>
      </c>
      <c r="K16" s="20" t="s">
        <v>137</v>
      </c>
      <c r="L16" s="19">
        <v>49.4</v>
      </c>
      <c r="M16" s="32"/>
      <c r="N16" s="20">
        <v>25</v>
      </c>
      <c r="O16" s="20">
        <v>48</v>
      </c>
      <c r="P16" s="20">
        <f t="shared" si="0"/>
        <v>1200</v>
      </c>
      <c r="Q16" s="32">
        <f t="shared" si="1"/>
        <v>0</v>
      </c>
      <c r="R16" s="20"/>
      <c r="S16" s="20" t="s">
        <v>1201</v>
      </c>
      <c r="T16" s="20">
        <v>5</v>
      </c>
    </row>
    <row r="17" spans="1:20" ht="12.75">
      <c r="A17" s="20">
        <v>12</v>
      </c>
      <c r="B17" s="116" t="s">
        <v>443</v>
      </c>
      <c r="C17" s="20" t="s">
        <v>37</v>
      </c>
      <c r="D17" s="20" t="s">
        <v>1196</v>
      </c>
      <c r="E17" s="20">
        <v>60</v>
      </c>
      <c r="F17" s="20" t="s">
        <v>1217</v>
      </c>
      <c r="G17" s="20" t="s">
        <v>1213</v>
      </c>
      <c r="H17" s="20" t="s">
        <v>23</v>
      </c>
      <c r="I17" s="20" t="s">
        <v>20</v>
      </c>
      <c r="J17" s="46">
        <v>38281</v>
      </c>
      <c r="K17" s="45" t="s">
        <v>137</v>
      </c>
      <c r="L17" s="19">
        <v>59.5</v>
      </c>
      <c r="M17" s="32"/>
      <c r="N17" s="20">
        <v>30</v>
      </c>
      <c r="O17" s="20">
        <v>72</v>
      </c>
      <c r="P17" s="20">
        <f t="shared" si="0"/>
        <v>2160</v>
      </c>
      <c r="Q17" s="32">
        <f t="shared" si="1"/>
        <v>0</v>
      </c>
      <c r="R17" s="20"/>
      <c r="S17" s="20" t="s">
        <v>1214</v>
      </c>
      <c r="T17" s="20">
        <v>12</v>
      </c>
    </row>
    <row r="18" spans="1:20" ht="12.75">
      <c r="A18" s="20">
        <v>0</v>
      </c>
      <c r="B18" s="116" t="s">
        <v>172</v>
      </c>
      <c r="C18" s="20" t="s">
        <v>37</v>
      </c>
      <c r="D18" s="20" t="s">
        <v>1196</v>
      </c>
      <c r="E18" s="20">
        <v>75</v>
      </c>
      <c r="F18" s="20" t="s">
        <v>1215</v>
      </c>
      <c r="G18" s="20" t="s">
        <v>812</v>
      </c>
      <c r="H18" s="20" t="s">
        <v>23</v>
      </c>
      <c r="I18" s="20" t="s">
        <v>20</v>
      </c>
      <c r="J18" s="46">
        <v>27253</v>
      </c>
      <c r="K18" s="20" t="s">
        <v>151</v>
      </c>
      <c r="L18" s="19">
        <v>72.8</v>
      </c>
      <c r="M18" s="32">
        <v>0.8108</v>
      </c>
      <c r="N18" s="20">
        <v>32.5</v>
      </c>
      <c r="O18" s="20">
        <v>0</v>
      </c>
      <c r="P18" s="20">
        <f t="shared" si="0"/>
        <v>0</v>
      </c>
      <c r="Q18" s="32">
        <f t="shared" si="1"/>
        <v>0</v>
      </c>
      <c r="R18" s="20"/>
      <c r="S18" s="20" t="s">
        <v>1216</v>
      </c>
      <c r="T18" s="20">
        <v>0</v>
      </c>
    </row>
    <row r="19" spans="1:20" ht="12.75">
      <c r="A19" s="20">
        <v>12</v>
      </c>
      <c r="B19" s="116" t="s">
        <v>443</v>
      </c>
      <c r="C19" s="20" t="s">
        <v>37</v>
      </c>
      <c r="D19" s="20" t="s">
        <v>1196</v>
      </c>
      <c r="E19" s="20">
        <v>75</v>
      </c>
      <c r="F19" s="20" t="s">
        <v>1212</v>
      </c>
      <c r="G19" s="20" t="s">
        <v>1213</v>
      </c>
      <c r="H19" s="20" t="s">
        <v>23</v>
      </c>
      <c r="I19" s="20" t="s">
        <v>20</v>
      </c>
      <c r="J19" s="46">
        <v>37373</v>
      </c>
      <c r="K19" s="45" t="s">
        <v>165</v>
      </c>
      <c r="L19" s="19">
        <v>72.8</v>
      </c>
      <c r="M19" s="32"/>
      <c r="N19" s="20">
        <v>32.5</v>
      </c>
      <c r="O19" s="20">
        <v>68</v>
      </c>
      <c r="P19" s="20">
        <f t="shared" si="0"/>
        <v>2210</v>
      </c>
      <c r="Q19" s="32">
        <f t="shared" si="1"/>
        <v>0</v>
      </c>
      <c r="R19" s="20"/>
      <c r="S19" s="20" t="s">
        <v>1214</v>
      </c>
      <c r="T19" s="20">
        <v>12</v>
      </c>
    </row>
    <row r="20" spans="1:20" ht="12.75">
      <c r="A20" s="20">
        <v>0</v>
      </c>
      <c r="B20" s="116" t="s">
        <v>172</v>
      </c>
      <c r="C20" s="20" t="s">
        <v>37</v>
      </c>
      <c r="D20" s="20" t="s">
        <v>1196</v>
      </c>
      <c r="E20" s="20">
        <v>90</v>
      </c>
      <c r="F20" s="20" t="s">
        <v>1211</v>
      </c>
      <c r="G20" s="20" t="s">
        <v>427</v>
      </c>
      <c r="H20" s="20" t="s">
        <v>23</v>
      </c>
      <c r="I20" s="20" t="s">
        <v>20</v>
      </c>
      <c r="J20" s="46">
        <v>28693</v>
      </c>
      <c r="K20" s="20" t="s">
        <v>151</v>
      </c>
      <c r="L20" s="19">
        <v>88.7</v>
      </c>
      <c r="M20" s="32">
        <v>0.7242</v>
      </c>
      <c r="N20" s="20">
        <v>45</v>
      </c>
      <c r="O20" s="20">
        <v>0</v>
      </c>
      <c r="P20" s="20">
        <f t="shared" si="0"/>
        <v>0</v>
      </c>
      <c r="Q20" s="32">
        <f t="shared" si="1"/>
        <v>0</v>
      </c>
      <c r="R20" s="20"/>
      <c r="S20" s="20"/>
      <c r="T20" s="20">
        <v>0</v>
      </c>
    </row>
    <row r="21" spans="1:20" ht="12.75">
      <c r="A21" s="20">
        <v>12</v>
      </c>
      <c r="B21" s="44" t="s">
        <v>443</v>
      </c>
      <c r="C21" s="20" t="s">
        <v>37</v>
      </c>
      <c r="D21" s="20" t="s">
        <v>1196</v>
      </c>
      <c r="E21" s="20">
        <v>90</v>
      </c>
      <c r="F21" s="20" t="s">
        <v>468</v>
      </c>
      <c r="G21" s="20" t="s">
        <v>134</v>
      </c>
      <c r="H21" s="20" t="s">
        <v>23</v>
      </c>
      <c r="I21" s="20" t="s">
        <v>20</v>
      </c>
      <c r="J21" s="46">
        <v>22122</v>
      </c>
      <c r="K21" s="20" t="s">
        <v>158</v>
      </c>
      <c r="L21" s="19">
        <v>84</v>
      </c>
      <c r="M21" s="32">
        <v>0.7647</v>
      </c>
      <c r="N21" s="20">
        <v>42.5</v>
      </c>
      <c r="O21" s="20">
        <v>105</v>
      </c>
      <c r="P21" s="20">
        <f t="shared" si="0"/>
        <v>4462.5</v>
      </c>
      <c r="Q21" s="32">
        <f t="shared" si="1"/>
        <v>3412.47375</v>
      </c>
      <c r="R21" s="20" t="s">
        <v>371</v>
      </c>
      <c r="S21" s="20" t="s">
        <v>475</v>
      </c>
      <c r="T21" s="20">
        <v>27</v>
      </c>
    </row>
    <row r="22" spans="1:20" ht="12.75">
      <c r="A22" s="20">
        <v>12</v>
      </c>
      <c r="B22" s="116" t="s">
        <v>443</v>
      </c>
      <c r="C22" s="20" t="s">
        <v>37</v>
      </c>
      <c r="D22" s="20" t="s">
        <v>1196</v>
      </c>
      <c r="E22" s="20">
        <v>90</v>
      </c>
      <c r="F22" s="20" t="s">
        <v>1014</v>
      </c>
      <c r="G22" s="20" t="s">
        <v>134</v>
      </c>
      <c r="H22" s="20" t="s">
        <v>196</v>
      </c>
      <c r="I22" s="20" t="s">
        <v>20</v>
      </c>
      <c r="J22" s="46">
        <v>19844</v>
      </c>
      <c r="K22" s="20" t="s">
        <v>53</v>
      </c>
      <c r="L22" s="19">
        <v>89.6</v>
      </c>
      <c r="M22" s="32">
        <v>0.7169</v>
      </c>
      <c r="N22" s="20">
        <v>45</v>
      </c>
      <c r="O22" s="20">
        <v>67</v>
      </c>
      <c r="P22" s="20">
        <f t="shared" si="0"/>
        <v>3015</v>
      </c>
      <c r="Q22" s="32">
        <f t="shared" si="1"/>
        <v>2161.4535</v>
      </c>
      <c r="R22" s="20" t="s">
        <v>372</v>
      </c>
      <c r="S22" s="20"/>
      <c r="T22" s="20">
        <v>21</v>
      </c>
    </row>
    <row r="23" spans="1:20" ht="12.75">
      <c r="A23" s="20">
        <v>5</v>
      </c>
      <c r="B23" s="44" t="s">
        <v>445</v>
      </c>
      <c r="C23" s="20" t="s">
        <v>37</v>
      </c>
      <c r="D23" s="20" t="s">
        <v>1196</v>
      </c>
      <c r="E23" s="20">
        <v>90</v>
      </c>
      <c r="F23" s="20" t="s">
        <v>1245</v>
      </c>
      <c r="G23" s="20" t="s">
        <v>64</v>
      </c>
      <c r="H23" s="20" t="s">
        <v>64</v>
      </c>
      <c r="I23" s="20" t="s">
        <v>64</v>
      </c>
      <c r="J23" s="46">
        <v>20090</v>
      </c>
      <c r="K23" s="20" t="s">
        <v>53</v>
      </c>
      <c r="L23" s="19">
        <v>90</v>
      </c>
      <c r="M23" s="32">
        <v>0.7137</v>
      </c>
      <c r="N23" s="20">
        <v>45</v>
      </c>
      <c r="O23" s="20">
        <v>40</v>
      </c>
      <c r="P23" s="20">
        <f t="shared" si="0"/>
        <v>1800</v>
      </c>
      <c r="Q23" s="32">
        <f t="shared" si="1"/>
        <v>1284.66</v>
      </c>
      <c r="R23" s="20"/>
      <c r="S23" s="20"/>
      <c r="T23" s="20">
        <v>5</v>
      </c>
    </row>
    <row r="24" spans="1:20" ht="12.75">
      <c r="A24" s="20">
        <v>12</v>
      </c>
      <c r="B24" s="116" t="s">
        <v>443</v>
      </c>
      <c r="C24" s="20" t="s">
        <v>37</v>
      </c>
      <c r="D24" s="20" t="s">
        <v>1196</v>
      </c>
      <c r="E24" s="20">
        <v>90</v>
      </c>
      <c r="F24" s="20" t="s">
        <v>1016</v>
      </c>
      <c r="G24" s="20" t="s">
        <v>134</v>
      </c>
      <c r="H24" s="20" t="s">
        <v>196</v>
      </c>
      <c r="I24" s="20" t="s">
        <v>20</v>
      </c>
      <c r="J24" s="46">
        <v>18153</v>
      </c>
      <c r="K24" s="45" t="s">
        <v>171</v>
      </c>
      <c r="L24" s="19">
        <v>83</v>
      </c>
      <c r="M24" s="32">
        <v>0.7739</v>
      </c>
      <c r="N24" s="20">
        <v>42.5</v>
      </c>
      <c r="O24" s="20">
        <v>37</v>
      </c>
      <c r="P24" s="20">
        <f t="shared" si="0"/>
        <v>1572.5</v>
      </c>
      <c r="Q24" s="32">
        <f t="shared" si="1"/>
        <v>1216.95775</v>
      </c>
      <c r="R24" s="20"/>
      <c r="S24" s="20"/>
      <c r="T24" s="20">
        <v>12</v>
      </c>
    </row>
    <row r="25" spans="1:20" ht="12.75">
      <c r="A25" s="20">
        <v>12</v>
      </c>
      <c r="B25" s="116" t="s">
        <v>443</v>
      </c>
      <c r="C25" s="20" t="s">
        <v>37</v>
      </c>
      <c r="D25" s="20" t="s">
        <v>1196</v>
      </c>
      <c r="E25" s="20">
        <v>100</v>
      </c>
      <c r="F25" s="20" t="s">
        <v>475</v>
      </c>
      <c r="G25" s="20" t="s">
        <v>134</v>
      </c>
      <c r="H25" s="20" t="s">
        <v>23</v>
      </c>
      <c r="I25" s="20" t="s">
        <v>20</v>
      </c>
      <c r="J25" s="46">
        <v>21851</v>
      </c>
      <c r="K25" s="20" t="s">
        <v>158</v>
      </c>
      <c r="L25" s="19">
        <v>95</v>
      </c>
      <c r="M25" s="32">
        <v>0.6967</v>
      </c>
      <c r="N25" s="75">
        <v>45</v>
      </c>
      <c r="O25" s="20">
        <v>180</v>
      </c>
      <c r="P25" s="20">
        <f t="shared" si="0"/>
        <v>8100</v>
      </c>
      <c r="Q25" s="32">
        <f t="shared" si="1"/>
        <v>5643.2699999999995</v>
      </c>
      <c r="R25" s="20" t="s">
        <v>370</v>
      </c>
      <c r="S25" s="20"/>
      <c r="T25" s="20">
        <v>48</v>
      </c>
    </row>
    <row r="26" spans="1:20" ht="12.75">
      <c r="A26" s="20">
        <v>12</v>
      </c>
      <c r="B26" s="116" t="s">
        <v>443</v>
      </c>
      <c r="C26" s="20" t="s">
        <v>37</v>
      </c>
      <c r="D26" s="20" t="s">
        <v>1196</v>
      </c>
      <c r="E26" s="20">
        <v>100</v>
      </c>
      <c r="F26" s="20" t="s">
        <v>1056</v>
      </c>
      <c r="G26" s="20" t="s">
        <v>1200</v>
      </c>
      <c r="H26" s="20" t="s">
        <v>1057</v>
      </c>
      <c r="I26" s="20" t="s">
        <v>20</v>
      </c>
      <c r="J26" s="46">
        <v>21257</v>
      </c>
      <c r="K26" s="20" t="s">
        <v>53</v>
      </c>
      <c r="L26" s="19">
        <v>99.9</v>
      </c>
      <c r="M26" s="32">
        <v>0.6625</v>
      </c>
      <c r="N26" s="20">
        <v>50</v>
      </c>
      <c r="O26" s="20">
        <v>50</v>
      </c>
      <c r="P26" s="20">
        <f t="shared" si="0"/>
        <v>2500</v>
      </c>
      <c r="Q26" s="32">
        <f t="shared" si="1"/>
        <v>1656.25</v>
      </c>
      <c r="R26" s="20"/>
      <c r="S26" s="20" t="s">
        <v>606</v>
      </c>
      <c r="T26" s="20">
        <v>12</v>
      </c>
    </row>
    <row r="27" spans="1:20" ht="12.75">
      <c r="A27" s="20">
        <v>12</v>
      </c>
      <c r="B27" s="116" t="s">
        <v>443</v>
      </c>
      <c r="C27" s="20" t="s">
        <v>37</v>
      </c>
      <c r="D27" s="20" t="s">
        <v>1196</v>
      </c>
      <c r="E27" s="20">
        <v>100</v>
      </c>
      <c r="F27" s="20" t="s">
        <v>1059</v>
      </c>
      <c r="G27" s="20" t="s">
        <v>134</v>
      </c>
      <c r="H27" s="20" t="s">
        <v>196</v>
      </c>
      <c r="I27" s="20" t="s">
        <v>20</v>
      </c>
      <c r="J27" s="46">
        <v>16973</v>
      </c>
      <c r="K27" s="20" t="s">
        <v>567</v>
      </c>
      <c r="L27" s="19">
        <v>92.7</v>
      </c>
      <c r="M27" s="32">
        <v>0.7139</v>
      </c>
      <c r="N27" s="20">
        <v>47.5</v>
      </c>
      <c r="O27" s="20">
        <v>57</v>
      </c>
      <c r="P27" s="20">
        <f t="shared" si="0"/>
        <v>2707.5</v>
      </c>
      <c r="Q27" s="32">
        <f t="shared" si="1"/>
        <v>1932.8842499999998</v>
      </c>
      <c r="R27" s="20"/>
      <c r="S27" s="20"/>
      <c r="T27" s="20">
        <v>12</v>
      </c>
    </row>
    <row r="28" spans="1:20" ht="12.75">
      <c r="A28" s="20">
        <v>12</v>
      </c>
      <c r="B28" s="116" t="s">
        <v>443</v>
      </c>
      <c r="C28" s="20" t="s">
        <v>37</v>
      </c>
      <c r="D28" s="20" t="s">
        <v>1196</v>
      </c>
      <c r="E28" s="20">
        <v>100</v>
      </c>
      <c r="F28" s="20" t="s">
        <v>471</v>
      </c>
      <c r="G28" s="20" t="s">
        <v>134</v>
      </c>
      <c r="H28" s="20" t="s">
        <v>23</v>
      </c>
      <c r="I28" s="20" t="s">
        <v>20</v>
      </c>
      <c r="J28" s="46">
        <v>37338</v>
      </c>
      <c r="K28" s="45" t="s">
        <v>165</v>
      </c>
      <c r="L28" s="19">
        <v>95.5</v>
      </c>
      <c r="M28" s="32"/>
      <c r="N28" s="20">
        <v>47.5</v>
      </c>
      <c r="O28" s="20">
        <v>90</v>
      </c>
      <c r="P28" s="20">
        <f t="shared" si="0"/>
        <v>4275</v>
      </c>
      <c r="Q28" s="32">
        <f t="shared" si="1"/>
        <v>0</v>
      </c>
      <c r="R28" s="20"/>
      <c r="S28" s="20" t="s">
        <v>475</v>
      </c>
      <c r="T28" s="20">
        <v>12</v>
      </c>
    </row>
    <row r="29" spans="1:20" s="28" customFormat="1" ht="12.75">
      <c r="A29" s="31"/>
      <c r="B29" s="117"/>
      <c r="C29" s="31"/>
      <c r="D29" s="31"/>
      <c r="E29" s="31"/>
      <c r="F29" s="31" t="s">
        <v>124</v>
      </c>
      <c r="G29" s="31" t="s">
        <v>127</v>
      </c>
      <c r="H29" s="31"/>
      <c r="I29" s="31"/>
      <c r="J29" s="118"/>
      <c r="K29" s="31"/>
      <c r="L29" s="119"/>
      <c r="M29" s="120"/>
      <c r="N29" s="31"/>
      <c r="O29" s="31"/>
      <c r="P29" s="31"/>
      <c r="Q29" s="120"/>
      <c r="R29" s="31"/>
      <c r="S29" s="31"/>
      <c r="T29" s="31"/>
    </row>
    <row r="30" spans="1:20" s="28" customFormat="1" ht="12.75">
      <c r="A30" s="31"/>
      <c r="B30" s="117"/>
      <c r="C30" s="31"/>
      <c r="D30" s="31"/>
      <c r="E30" s="31"/>
      <c r="F30" s="31" t="s">
        <v>1281</v>
      </c>
      <c r="G30" s="31"/>
      <c r="H30" s="31"/>
      <c r="I30" s="31"/>
      <c r="J30" s="118"/>
      <c r="K30" s="31"/>
      <c r="L30" s="119"/>
      <c r="M30" s="120"/>
      <c r="N30" s="31"/>
      <c r="O30" s="31"/>
      <c r="P30" s="31"/>
      <c r="Q30" s="120"/>
      <c r="R30" s="31"/>
      <c r="S30" s="31"/>
      <c r="T30" s="31"/>
    </row>
    <row r="31" spans="1:20" ht="12.75">
      <c r="A31" s="20">
        <v>12</v>
      </c>
      <c r="B31" s="116" t="s">
        <v>443</v>
      </c>
      <c r="C31" s="45" t="s">
        <v>27</v>
      </c>
      <c r="D31" s="20" t="s">
        <v>1196</v>
      </c>
      <c r="E31" s="20">
        <v>60</v>
      </c>
      <c r="F31" s="20" t="s">
        <v>590</v>
      </c>
      <c r="G31" s="20" t="s">
        <v>1205</v>
      </c>
      <c r="H31" s="20" t="s">
        <v>145</v>
      </c>
      <c r="I31" s="20" t="s">
        <v>20</v>
      </c>
      <c r="J31" s="46">
        <v>33036</v>
      </c>
      <c r="K31" s="20" t="s">
        <v>19</v>
      </c>
      <c r="L31" s="19">
        <v>58.7</v>
      </c>
      <c r="M31" s="32"/>
      <c r="N31" s="20">
        <v>30</v>
      </c>
      <c r="O31" s="20">
        <v>33</v>
      </c>
      <c r="P31" s="20">
        <f>O31*N31</f>
        <v>990</v>
      </c>
      <c r="Q31" s="32">
        <f>P31*M31</f>
        <v>0</v>
      </c>
      <c r="R31" s="20"/>
      <c r="S31" s="20" t="s">
        <v>1206</v>
      </c>
      <c r="T31" s="20">
        <v>12</v>
      </c>
    </row>
    <row r="32" spans="1:20" ht="12.75">
      <c r="A32" s="20">
        <v>12</v>
      </c>
      <c r="B32" s="44" t="s">
        <v>443</v>
      </c>
      <c r="C32" s="20" t="s">
        <v>27</v>
      </c>
      <c r="D32" s="20" t="s">
        <v>1196</v>
      </c>
      <c r="E32" s="20">
        <v>67.5</v>
      </c>
      <c r="F32" s="20" t="s">
        <v>1207</v>
      </c>
      <c r="G32" s="20" t="s">
        <v>134</v>
      </c>
      <c r="H32" s="20" t="s">
        <v>23</v>
      </c>
      <c r="I32" s="20" t="s">
        <v>20</v>
      </c>
      <c r="J32" s="75" t="s">
        <v>703</v>
      </c>
      <c r="K32" s="20" t="s">
        <v>19</v>
      </c>
      <c r="L32" s="19">
        <v>63.9</v>
      </c>
      <c r="M32" s="32"/>
      <c r="N32" s="20">
        <v>32.5</v>
      </c>
      <c r="O32" s="20">
        <v>36</v>
      </c>
      <c r="P32" s="20">
        <f>O32*N32</f>
        <v>1170</v>
      </c>
      <c r="Q32" s="32">
        <f>P32*M32</f>
        <v>0</v>
      </c>
      <c r="R32" s="20"/>
      <c r="S32" s="20" t="s">
        <v>1208</v>
      </c>
      <c r="T32" s="20">
        <v>12</v>
      </c>
    </row>
    <row r="33" spans="1:20" s="28" customFormat="1" ht="12.75">
      <c r="A33" s="31"/>
      <c r="B33" s="117"/>
      <c r="C33" s="31"/>
      <c r="D33" s="31"/>
      <c r="E33" s="31"/>
      <c r="F33" s="31" t="s">
        <v>124</v>
      </c>
      <c r="G33" s="31" t="s">
        <v>130</v>
      </c>
      <c r="H33" s="31"/>
      <c r="I33" s="31"/>
      <c r="J33" s="118"/>
      <c r="K33" s="31"/>
      <c r="L33" s="119"/>
      <c r="M33" s="120"/>
      <c r="N33" s="31"/>
      <c r="O33" s="31"/>
      <c r="P33" s="31"/>
      <c r="Q33" s="120"/>
      <c r="R33" s="31"/>
      <c r="S33" s="31"/>
      <c r="T33" s="31"/>
    </row>
    <row r="34" spans="1:20" s="28" customFormat="1" ht="12.75">
      <c r="A34" s="31"/>
      <c r="B34" s="117"/>
      <c r="C34" s="31"/>
      <c r="D34" s="31"/>
      <c r="E34" s="31"/>
      <c r="F34" s="31" t="s">
        <v>1281</v>
      </c>
      <c r="G34" s="31"/>
      <c r="H34" s="31"/>
      <c r="I34" s="31"/>
      <c r="J34" s="118"/>
      <c r="K34" s="31"/>
      <c r="L34" s="119"/>
      <c r="M34" s="120"/>
      <c r="N34" s="31"/>
      <c r="O34" s="31"/>
      <c r="P34" s="31"/>
      <c r="Q34" s="120"/>
      <c r="R34" s="31"/>
      <c r="S34" s="31"/>
      <c r="T34" s="31"/>
    </row>
    <row r="35" spans="1:20" ht="12.75">
      <c r="A35" s="20">
        <v>12</v>
      </c>
      <c r="B35" s="116" t="s">
        <v>443</v>
      </c>
      <c r="C35" s="45" t="s">
        <v>27</v>
      </c>
      <c r="D35" s="20" t="s">
        <v>1196</v>
      </c>
      <c r="E35" s="20">
        <v>90</v>
      </c>
      <c r="F35" s="20" t="s">
        <v>468</v>
      </c>
      <c r="G35" s="20" t="s">
        <v>134</v>
      </c>
      <c r="H35" s="20" t="s">
        <v>23</v>
      </c>
      <c r="I35" s="20" t="s">
        <v>20</v>
      </c>
      <c r="J35" s="46">
        <v>22122</v>
      </c>
      <c r="K35" s="20" t="s">
        <v>158</v>
      </c>
      <c r="L35" s="19">
        <v>84</v>
      </c>
      <c r="M35" s="32"/>
      <c r="N35" s="20">
        <v>42.5</v>
      </c>
      <c r="O35" s="20">
        <v>105</v>
      </c>
      <c r="P35" s="20">
        <f aca="true" t="shared" si="2" ref="P35:P41">O35*N35</f>
        <v>4462.5</v>
      </c>
      <c r="Q35" s="32">
        <f aca="true" t="shared" si="3" ref="Q35:Q41">P35*M35</f>
        <v>0</v>
      </c>
      <c r="R35" s="20"/>
      <c r="S35" s="20" t="s">
        <v>475</v>
      </c>
      <c r="T35" s="20">
        <v>12</v>
      </c>
    </row>
    <row r="36" spans="1:20" ht="12.75">
      <c r="A36" s="20">
        <v>5</v>
      </c>
      <c r="B36" s="116" t="s">
        <v>445</v>
      </c>
      <c r="C36" s="45" t="s">
        <v>27</v>
      </c>
      <c r="D36" s="20" t="s">
        <v>1196</v>
      </c>
      <c r="E36" s="20">
        <v>90</v>
      </c>
      <c r="F36" s="20" t="s">
        <v>1218</v>
      </c>
      <c r="G36" s="20" t="s">
        <v>203</v>
      </c>
      <c r="H36" s="20" t="s">
        <v>23</v>
      </c>
      <c r="I36" s="20" t="s">
        <v>20</v>
      </c>
      <c r="J36" s="46">
        <v>23235</v>
      </c>
      <c r="K36" s="45" t="s">
        <v>158</v>
      </c>
      <c r="L36" s="19">
        <v>84.4</v>
      </c>
      <c r="M36" s="32"/>
      <c r="N36" s="20">
        <v>42.5</v>
      </c>
      <c r="O36" s="20">
        <v>99</v>
      </c>
      <c r="P36" s="20">
        <f t="shared" si="2"/>
        <v>4207.5</v>
      </c>
      <c r="Q36" s="32">
        <f t="shared" si="3"/>
        <v>0</v>
      </c>
      <c r="R36" s="20"/>
      <c r="S36" s="20"/>
      <c r="T36" s="20">
        <v>5</v>
      </c>
    </row>
    <row r="37" spans="1:20" ht="12.75">
      <c r="A37" s="20">
        <v>12</v>
      </c>
      <c r="B37" s="116" t="s">
        <v>443</v>
      </c>
      <c r="C37" s="45" t="s">
        <v>27</v>
      </c>
      <c r="D37" s="20" t="s">
        <v>1196</v>
      </c>
      <c r="E37" s="20">
        <v>90</v>
      </c>
      <c r="F37" s="20" t="s">
        <v>1014</v>
      </c>
      <c r="G37" s="20" t="s">
        <v>134</v>
      </c>
      <c r="H37" s="20" t="s">
        <v>196</v>
      </c>
      <c r="I37" s="20" t="s">
        <v>20</v>
      </c>
      <c r="J37" s="46">
        <v>19844</v>
      </c>
      <c r="K37" s="20" t="s">
        <v>53</v>
      </c>
      <c r="L37" s="19">
        <v>89.6</v>
      </c>
      <c r="M37" s="32"/>
      <c r="N37" s="20">
        <v>45</v>
      </c>
      <c r="O37" s="20">
        <v>67</v>
      </c>
      <c r="P37" s="20">
        <f t="shared" si="2"/>
        <v>3015</v>
      </c>
      <c r="Q37" s="32">
        <f t="shared" si="3"/>
        <v>0</v>
      </c>
      <c r="R37" s="20"/>
      <c r="S37" s="20"/>
      <c r="T37" s="20">
        <v>12</v>
      </c>
    </row>
    <row r="38" spans="1:20" ht="12.75">
      <c r="A38" s="20">
        <v>12</v>
      </c>
      <c r="B38" s="116" t="s">
        <v>443</v>
      </c>
      <c r="C38" s="45" t="s">
        <v>27</v>
      </c>
      <c r="D38" s="20" t="s">
        <v>1196</v>
      </c>
      <c r="E38" s="20">
        <v>90</v>
      </c>
      <c r="F38" s="20" t="s">
        <v>1016</v>
      </c>
      <c r="G38" s="20" t="s">
        <v>134</v>
      </c>
      <c r="H38" s="20" t="s">
        <v>196</v>
      </c>
      <c r="I38" s="20" t="s">
        <v>20</v>
      </c>
      <c r="J38" s="46">
        <v>18153</v>
      </c>
      <c r="K38" s="45" t="s">
        <v>171</v>
      </c>
      <c r="L38" s="19">
        <v>83</v>
      </c>
      <c r="M38" s="32"/>
      <c r="N38" s="20">
        <v>42.5</v>
      </c>
      <c r="O38" s="20">
        <v>37</v>
      </c>
      <c r="P38" s="20">
        <f t="shared" si="2"/>
        <v>1572.5</v>
      </c>
      <c r="Q38" s="32">
        <f t="shared" si="3"/>
        <v>0</v>
      </c>
      <c r="R38" s="20"/>
      <c r="S38" s="20"/>
      <c r="T38" s="20">
        <v>12</v>
      </c>
    </row>
    <row r="39" spans="1:20" ht="12.75">
      <c r="A39" s="20">
        <v>12</v>
      </c>
      <c r="B39" s="116" t="s">
        <v>443</v>
      </c>
      <c r="C39" s="45" t="s">
        <v>27</v>
      </c>
      <c r="D39" s="20" t="s">
        <v>1196</v>
      </c>
      <c r="E39" s="20">
        <v>100</v>
      </c>
      <c r="F39" s="20" t="s">
        <v>475</v>
      </c>
      <c r="G39" s="20" t="s">
        <v>134</v>
      </c>
      <c r="H39" s="20" t="s">
        <v>23</v>
      </c>
      <c r="I39" s="20" t="s">
        <v>20</v>
      </c>
      <c r="J39" s="46">
        <v>21851</v>
      </c>
      <c r="K39" s="20" t="s">
        <v>158</v>
      </c>
      <c r="L39" s="19">
        <v>95.2</v>
      </c>
      <c r="M39" s="32"/>
      <c r="N39" s="75">
        <v>45</v>
      </c>
      <c r="O39" s="20">
        <v>180</v>
      </c>
      <c r="P39" s="20">
        <f t="shared" si="2"/>
        <v>8100</v>
      </c>
      <c r="Q39" s="32">
        <f t="shared" si="3"/>
        <v>0</v>
      </c>
      <c r="R39" s="20"/>
      <c r="S39" s="20"/>
      <c r="T39" s="20">
        <v>12</v>
      </c>
    </row>
    <row r="40" spans="1:20" ht="12.75">
      <c r="A40" s="20">
        <v>12</v>
      </c>
      <c r="B40" s="116" t="s">
        <v>443</v>
      </c>
      <c r="C40" s="45" t="s">
        <v>27</v>
      </c>
      <c r="D40" s="20" t="s">
        <v>1196</v>
      </c>
      <c r="E40" s="20">
        <v>100</v>
      </c>
      <c r="F40" s="20" t="s">
        <v>1059</v>
      </c>
      <c r="G40" s="20" t="s">
        <v>134</v>
      </c>
      <c r="H40" s="20" t="s">
        <v>196</v>
      </c>
      <c r="I40" s="20" t="s">
        <v>20</v>
      </c>
      <c r="J40" s="46">
        <v>16973</v>
      </c>
      <c r="K40" s="20" t="s">
        <v>567</v>
      </c>
      <c r="L40" s="19">
        <v>92.7</v>
      </c>
      <c r="M40" s="32"/>
      <c r="N40" s="20">
        <v>47.5</v>
      </c>
      <c r="O40" s="20">
        <v>57</v>
      </c>
      <c r="P40" s="20">
        <f t="shared" si="2"/>
        <v>2707.5</v>
      </c>
      <c r="Q40" s="32">
        <f t="shared" si="3"/>
        <v>0</v>
      </c>
      <c r="R40" s="20"/>
      <c r="S40" s="20"/>
      <c r="T40" s="20">
        <v>12</v>
      </c>
    </row>
    <row r="41" spans="1:20" ht="12.75">
      <c r="A41" s="20">
        <v>12</v>
      </c>
      <c r="B41" s="116" t="s">
        <v>443</v>
      </c>
      <c r="C41" s="45" t="s">
        <v>27</v>
      </c>
      <c r="D41" s="20" t="s">
        <v>1196</v>
      </c>
      <c r="E41" s="20">
        <v>100</v>
      </c>
      <c r="F41" s="20" t="s">
        <v>471</v>
      </c>
      <c r="G41" s="20" t="s">
        <v>134</v>
      </c>
      <c r="H41" s="20" t="s">
        <v>23</v>
      </c>
      <c r="I41" s="20" t="s">
        <v>20</v>
      </c>
      <c r="J41" s="46">
        <v>37338</v>
      </c>
      <c r="K41" s="45" t="s">
        <v>165</v>
      </c>
      <c r="L41" s="19">
        <v>95.5</v>
      </c>
      <c r="M41" s="32"/>
      <c r="N41" s="20">
        <v>47.5</v>
      </c>
      <c r="O41" s="20">
        <v>90</v>
      </c>
      <c r="P41" s="20">
        <f t="shared" si="2"/>
        <v>4275</v>
      </c>
      <c r="Q41" s="32">
        <f t="shared" si="3"/>
        <v>0</v>
      </c>
      <c r="R41" s="20"/>
      <c r="S41" s="20" t="s">
        <v>475</v>
      </c>
      <c r="T41" s="20">
        <v>12</v>
      </c>
    </row>
    <row r="42" spans="1:20" s="28" customFormat="1" ht="12.75">
      <c r="A42" s="31"/>
      <c r="B42" s="117"/>
      <c r="C42" s="31"/>
      <c r="D42" s="31"/>
      <c r="E42" s="31"/>
      <c r="F42" s="31" t="s">
        <v>383</v>
      </c>
      <c r="G42" s="31" t="s">
        <v>130</v>
      </c>
      <c r="H42" s="31"/>
      <c r="I42" s="31"/>
      <c r="J42" s="118"/>
      <c r="K42" s="31"/>
      <c r="L42" s="119"/>
      <c r="M42" s="120"/>
      <c r="N42" s="31"/>
      <c r="O42" s="31"/>
      <c r="P42" s="31"/>
      <c r="Q42" s="120"/>
      <c r="R42" s="31"/>
      <c r="S42" s="31"/>
      <c r="T42" s="31"/>
    </row>
    <row r="43" spans="1:20" s="28" customFormat="1" ht="12.75">
      <c r="A43" s="31"/>
      <c r="B43" s="117"/>
      <c r="C43" s="31"/>
      <c r="D43" s="31"/>
      <c r="E43" s="31"/>
      <c r="F43" s="31" t="s">
        <v>1322</v>
      </c>
      <c r="G43" s="31"/>
      <c r="H43" s="31"/>
      <c r="I43" s="31"/>
      <c r="J43" s="118"/>
      <c r="K43" s="31"/>
      <c r="L43" s="119"/>
      <c r="M43" s="120"/>
      <c r="N43" s="31"/>
      <c r="O43" s="31"/>
      <c r="P43" s="31"/>
      <c r="Q43" s="120"/>
      <c r="R43" s="31"/>
      <c r="S43" s="31"/>
      <c r="T43" s="31"/>
    </row>
    <row r="44" spans="1:20" ht="12.75">
      <c r="A44" s="20">
        <v>0</v>
      </c>
      <c r="B44" s="44" t="s">
        <v>172</v>
      </c>
      <c r="C44" s="20" t="s">
        <v>37</v>
      </c>
      <c r="D44" s="20" t="s">
        <v>1196</v>
      </c>
      <c r="E44" s="20">
        <v>44</v>
      </c>
      <c r="F44" s="20" t="s">
        <v>1219</v>
      </c>
      <c r="G44" s="20" t="s">
        <v>134</v>
      </c>
      <c r="H44" s="20" t="s">
        <v>23</v>
      </c>
      <c r="I44" s="20" t="s">
        <v>20</v>
      </c>
      <c r="J44" s="46">
        <v>39762</v>
      </c>
      <c r="K44" s="20" t="s">
        <v>137</v>
      </c>
      <c r="L44" s="19">
        <v>33</v>
      </c>
      <c r="M44" s="32"/>
      <c r="N44" s="20">
        <v>35</v>
      </c>
      <c r="O44" s="20">
        <v>0</v>
      </c>
      <c r="P44" s="20">
        <f aca="true" t="shared" si="4" ref="P44:P77">O44*N44</f>
        <v>0</v>
      </c>
      <c r="Q44" s="32">
        <f aca="true" t="shared" si="5" ref="Q44:Q77">P44*M44</f>
        <v>0</v>
      </c>
      <c r="R44" s="20"/>
      <c r="S44" s="20"/>
      <c r="T44" s="20">
        <v>0</v>
      </c>
    </row>
    <row r="45" spans="1:20" ht="12.75">
      <c r="A45" s="20">
        <v>12</v>
      </c>
      <c r="B45" s="44" t="s">
        <v>443</v>
      </c>
      <c r="C45" s="20" t="s">
        <v>37</v>
      </c>
      <c r="D45" s="20" t="s">
        <v>1196</v>
      </c>
      <c r="E45" s="20">
        <v>60</v>
      </c>
      <c r="F45" s="20" t="s">
        <v>1223</v>
      </c>
      <c r="G45" s="20" t="s">
        <v>203</v>
      </c>
      <c r="H45" s="20" t="s">
        <v>23</v>
      </c>
      <c r="I45" s="20" t="s">
        <v>20</v>
      </c>
      <c r="J45" s="46">
        <v>29394</v>
      </c>
      <c r="K45" s="20" t="s">
        <v>19</v>
      </c>
      <c r="L45" s="19">
        <v>59.9</v>
      </c>
      <c r="M45" s="32">
        <v>0.9115</v>
      </c>
      <c r="N45" s="20">
        <v>60</v>
      </c>
      <c r="O45" s="20">
        <v>34</v>
      </c>
      <c r="P45" s="20">
        <f t="shared" si="4"/>
        <v>2040</v>
      </c>
      <c r="Q45" s="32">
        <f t="shared" si="5"/>
        <v>1859.46</v>
      </c>
      <c r="R45" s="20"/>
      <c r="S45" s="20"/>
      <c r="T45" s="20">
        <v>12</v>
      </c>
    </row>
    <row r="46" spans="1:20" ht="12.75">
      <c r="A46" s="20">
        <v>12</v>
      </c>
      <c r="B46" s="44" t="s">
        <v>443</v>
      </c>
      <c r="C46" s="20" t="s">
        <v>37</v>
      </c>
      <c r="D46" s="20" t="s">
        <v>1196</v>
      </c>
      <c r="E46" s="20">
        <v>67.5</v>
      </c>
      <c r="F46" s="20" t="s">
        <v>1224</v>
      </c>
      <c r="G46" s="20" t="s">
        <v>203</v>
      </c>
      <c r="H46" s="20" t="s">
        <v>23</v>
      </c>
      <c r="I46" s="20" t="s">
        <v>20</v>
      </c>
      <c r="J46" s="46">
        <v>31769</v>
      </c>
      <c r="K46" s="20" t="s">
        <v>19</v>
      </c>
      <c r="L46" s="19">
        <v>63.2</v>
      </c>
      <c r="M46" s="32">
        <v>0.8861</v>
      </c>
      <c r="N46" s="20">
        <v>65</v>
      </c>
      <c r="O46" s="20">
        <v>35</v>
      </c>
      <c r="P46" s="20">
        <f t="shared" si="4"/>
        <v>2275</v>
      </c>
      <c r="Q46" s="32">
        <f t="shared" si="5"/>
        <v>2015.8775</v>
      </c>
      <c r="R46" s="20"/>
      <c r="S46" s="20"/>
      <c r="T46" s="20">
        <v>12</v>
      </c>
    </row>
    <row r="47" spans="1:20" ht="12.75">
      <c r="A47" s="20">
        <v>12</v>
      </c>
      <c r="B47" s="44" t="s">
        <v>443</v>
      </c>
      <c r="C47" s="20" t="s">
        <v>37</v>
      </c>
      <c r="D47" s="20" t="s">
        <v>1196</v>
      </c>
      <c r="E47" s="20">
        <v>75</v>
      </c>
      <c r="F47" s="20" t="s">
        <v>855</v>
      </c>
      <c r="G47" s="20" t="s">
        <v>64</v>
      </c>
      <c r="H47" s="20" t="s">
        <v>64</v>
      </c>
      <c r="I47" s="20" t="s">
        <v>64</v>
      </c>
      <c r="J47" s="46">
        <v>35242</v>
      </c>
      <c r="K47" s="20" t="s">
        <v>118</v>
      </c>
      <c r="L47" s="19">
        <v>73</v>
      </c>
      <c r="M47" s="32"/>
      <c r="N47" s="20">
        <v>75</v>
      </c>
      <c r="O47" s="20">
        <v>32</v>
      </c>
      <c r="P47" s="20">
        <f t="shared" si="4"/>
        <v>2400</v>
      </c>
      <c r="Q47" s="32">
        <f t="shared" si="5"/>
        <v>0</v>
      </c>
      <c r="R47" s="20"/>
      <c r="S47" s="20" t="s">
        <v>1845</v>
      </c>
      <c r="T47" s="20">
        <v>12</v>
      </c>
    </row>
    <row r="48" spans="1:20" ht="12.75">
      <c r="A48" s="20">
        <v>12</v>
      </c>
      <c r="B48" s="44" t="s">
        <v>443</v>
      </c>
      <c r="C48" s="20" t="s">
        <v>37</v>
      </c>
      <c r="D48" s="20" t="s">
        <v>1196</v>
      </c>
      <c r="E48" s="20">
        <v>75</v>
      </c>
      <c r="F48" s="20" t="s">
        <v>1227</v>
      </c>
      <c r="G48" s="20" t="s">
        <v>1228</v>
      </c>
      <c r="H48" s="20" t="s">
        <v>196</v>
      </c>
      <c r="I48" s="20" t="s">
        <v>20</v>
      </c>
      <c r="J48" s="46">
        <v>28761</v>
      </c>
      <c r="K48" s="20" t="s">
        <v>151</v>
      </c>
      <c r="L48" s="19">
        <v>72.5</v>
      </c>
      <c r="M48" s="32">
        <v>0.8142</v>
      </c>
      <c r="N48" s="20">
        <v>72.5</v>
      </c>
      <c r="O48" s="20">
        <v>31</v>
      </c>
      <c r="P48" s="20">
        <f t="shared" si="4"/>
        <v>2247.5</v>
      </c>
      <c r="Q48" s="32">
        <f t="shared" si="5"/>
        <v>1829.9145</v>
      </c>
      <c r="R48" s="20"/>
      <c r="S48" s="20" t="s">
        <v>865</v>
      </c>
      <c r="T48" s="20">
        <v>12</v>
      </c>
    </row>
    <row r="49" spans="1:20" ht="12.75">
      <c r="A49" s="20">
        <v>5</v>
      </c>
      <c r="B49" s="44" t="s">
        <v>445</v>
      </c>
      <c r="C49" s="20" t="s">
        <v>37</v>
      </c>
      <c r="D49" s="20" t="s">
        <v>1196</v>
      </c>
      <c r="E49" s="20">
        <v>75</v>
      </c>
      <c r="F49" s="20" t="s">
        <v>1225</v>
      </c>
      <c r="G49" s="20" t="s">
        <v>76</v>
      </c>
      <c r="H49" s="20" t="s">
        <v>77</v>
      </c>
      <c r="I49" s="20" t="s">
        <v>20</v>
      </c>
      <c r="J49" s="46">
        <v>27611</v>
      </c>
      <c r="K49" s="20" t="s">
        <v>151</v>
      </c>
      <c r="L49" s="19">
        <v>72.2</v>
      </c>
      <c r="M49" s="32">
        <v>0.8175</v>
      </c>
      <c r="N49" s="20">
        <v>72.5</v>
      </c>
      <c r="O49" s="20">
        <v>25</v>
      </c>
      <c r="P49" s="20">
        <f t="shared" si="4"/>
        <v>1812.5</v>
      </c>
      <c r="Q49" s="32">
        <f t="shared" si="5"/>
        <v>1481.71875</v>
      </c>
      <c r="R49" s="20"/>
      <c r="S49" s="20"/>
      <c r="T49" s="20">
        <v>5</v>
      </c>
    </row>
    <row r="50" spans="1:20" ht="12.75">
      <c r="A50" s="20">
        <v>12</v>
      </c>
      <c r="B50" s="44" t="s">
        <v>443</v>
      </c>
      <c r="C50" s="20" t="s">
        <v>37</v>
      </c>
      <c r="D50" s="20" t="s">
        <v>1196</v>
      </c>
      <c r="E50" s="20">
        <v>75</v>
      </c>
      <c r="F50" s="20" t="s">
        <v>1231</v>
      </c>
      <c r="G50" s="20" t="s">
        <v>437</v>
      </c>
      <c r="H50" s="20" t="s">
        <v>23</v>
      </c>
      <c r="I50" s="20" t="s">
        <v>20</v>
      </c>
      <c r="J50" s="46">
        <v>28973</v>
      </c>
      <c r="K50" s="20" t="s">
        <v>19</v>
      </c>
      <c r="L50" s="19">
        <v>69.6</v>
      </c>
      <c r="M50" s="32">
        <v>0.8481</v>
      </c>
      <c r="N50" s="20">
        <v>70</v>
      </c>
      <c r="O50" s="20">
        <v>70</v>
      </c>
      <c r="P50" s="20">
        <f t="shared" si="4"/>
        <v>4900</v>
      </c>
      <c r="Q50" s="32">
        <f t="shared" si="5"/>
        <v>4155.69</v>
      </c>
      <c r="R50" s="20" t="s">
        <v>373</v>
      </c>
      <c r="S50" s="20" t="s">
        <v>1232</v>
      </c>
      <c r="T50" s="20">
        <v>48</v>
      </c>
    </row>
    <row r="51" spans="1:20" ht="12.75">
      <c r="A51" s="20">
        <v>5</v>
      </c>
      <c r="B51" s="44" t="s">
        <v>445</v>
      </c>
      <c r="C51" s="20" t="s">
        <v>37</v>
      </c>
      <c r="D51" s="20" t="s">
        <v>1196</v>
      </c>
      <c r="E51" s="20">
        <v>75</v>
      </c>
      <c r="F51" s="20" t="s">
        <v>1229</v>
      </c>
      <c r="G51" s="20" t="s">
        <v>1230</v>
      </c>
      <c r="H51" s="20" t="s">
        <v>1230</v>
      </c>
      <c r="I51" s="20" t="s">
        <v>20</v>
      </c>
      <c r="J51" s="46">
        <v>32355</v>
      </c>
      <c r="K51" s="20" t="s">
        <v>19</v>
      </c>
      <c r="L51" s="19">
        <v>72</v>
      </c>
      <c r="M51" s="32">
        <v>0.8198</v>
      </c>
      <c r="N51" s="20">
        <v>72.5</v>
      </c>
      <c r="O51" s="20">
        <v>33</v>
      </c>
      <c r="P51" s="20">
        <f t="shared" si="4"/>
        <v>2392.5</v>
      </c>
      <c r="Q51" s="32">
        <f t="shared" si="5"/>
        <v>1961.3715</v>
      </c>
      <c r="R51" s="20"/>
      <c r="S51" s="20"/>
      <c r="T51" s="20">
        <v>5</v>
      </c>
    </row>
    <row r="52" spans="1:20" ht="12.75">
      <c r="A52" s="20">
        <v>3</v>
      </c>
      <c r="B52" s="44" t="s">
        <v>1323</v>
      </c>
      <c r="C52" s="20" t="s">
        <v>37</v>
      </c>
      <c r="D52" s="20" t="s">
        <v>1196</v>
      </c>
      <c r="E52" s="20">
        <v>75</v>
      </c>
      <c r="F52" s="20" t="s">
        <v>473</v>
      </c>
      <c r="G52" s="20" t="s">
        <v>33</v>
      </c>
      <c r="H52" s="20" t="s">
        <v>33</v>
      </c>
      <c r="I52" s="20" t="s">
        <v>33</v>
      </c>
      <c r="J52" s="46">
        <v>34587</v>
      </c>
      <c r="K52" s="20" t="s">
        <v>19</v>
      </c>
      <c r="L52" s="19">
        <v>74.55</v>
      </c>
      <c r="M52" s="32">
        <v>0.7918</v>
      </c>
      <c r="N52" s="20">
        <v>75</v>
      </c>
      <c r="O52" s="20">
        <v>28</v>
      </c>
      <c r="P52" s="20">
        <f t="shared" si="4"/>
        <v>2100</v>
      </c>
      <c r="Q52" s="32">
        <f t="shared" si="5"/>
        <v>1662.78</v>
      </c>
      <c r="R52" s="20"/>
      <c r="S52" s="20" t="s">
        <v>492</v>
      </c>
      <c r="T52" s="20">
        <v>3</v>
      </c>
    </row>
    <row r="53" spans="1:20" ht="12.75">
      <c r="A53" s="20">
        <v>12</v>
      </c>
      <c r="B53" s="44" t="s">
        <v>443</v>
      </c>
      <c r="C53" s="20" t="s">
        <v>37</v>
      </c>
      <c r="D53" s="20" t="s">
        <v>1196</v>
      </c>
      <c r="E53" s="20">
        <v>82.5</v>
      </c>
      <c r="F53" s="20" t="s">
        <v>1239</v>
      </c>
      <c r="G53" s="20" t="s">
        <v>1240</v>
      </c>
      <c r="H53" s="20" t="s">
        <v>352</v>
      </c>
      <c r="I53" s="20" t="s">
        <v>20</v>
      </c>
      <c r="J53" s="46">
        <v>34674</v>
      </c>
      <c r="K53" s="20" t="s">
        <v>118</v>
      </c>
      <c r="L53" s="19">
        <v>79</v>
      </c>
      <c r="M53" s="32"/>
      <c r="N53" s="20">
        <v>80</v>
      </c>
      <c r="O53" s="20">
        <v>25</v>
      </c>
      <c r="P53" s="20">
        <f t="shared" si="4"/>
        <v>2000</v>
      </c>
      <c r="Q53" s="32">
        <f t="shared" si="5"/>
        <v>0</v>
      </c>
      <c r="R53" s="20"/>
      <c r="S53" s="20" t="s">
        <v>1241</v>
      </c>
      <c r="T53" s="20">
        <v>12</v>
      </c>
    </row>
    <row r="54" spans="1:20" ht="12.75">
      <c r="A54" s="20">
        <v>12</v>
      </c>
      <c r="B54" s="44" t="s">
        <v>443</v>
      </c>
      <c r="C54" s="20" t="s">
        <v>37</v>
      </c>
      <c r="D54" s="20" t="s">
        <v>1196</v>
      </c>
      <c r="E54" s="20">
        <v>82.5</v>
      </c>
      <c r="F54" s="20" t="s">
        <v>1242</v>
      </c>
      <c r="G54" s="20" t="s">
        <v>134</v>
      </c>
      <c r="H54" s="20" t="s">
        <v>23</v>
      </c>
      <c r="I54" s="20" t="s">
        <v>20</v>
      </c>
      <c r="J54" s="46">
        <v>27544</v>
      </c>
      <c r="K54" s="20" t="s">
        <v>151</v>
      </c>
      <c r="L54" s="19">
        <v>79.1</v>
      </c>
      <c r="M54" s="32">
        <v>0.7889</v>
      </c>
      <c r="N54" s="20">
        <v>80</v>
      </c>
      <c r="O54" s="20">
        <v>36</v>
      </c>
      <c r="P54" s="20">
        <f t="shared" si="4"/>
        <v>2880</v>
      </c>
      <c r="Q54" s="32">
        <f t="shared" si="5"/>
        <v>2272.032</v>
      </c>
      <c r="R54" s="20" t="s">
        <v>371</v>
      </c>
      <c r="S54" s="20"/>
      <c r="T54" s="20">
        <v>27</v>
      </c>
    </row>
    <row r="55" spans="1:20" ht="12.75">
      <c r="A55" s="20">
        <v>12</v>
      </c>
      <c r="B55" s="44" t="s">
        <v>443</v>
      </c>
      <c r="C55" s="20" t="s">
        <v>37</v>
      </c>
      <c r="D55" s="20" t="s">
        <v>1196</v>
      </c>
      <c r="E55" s="20">
        <v>82.5</v>
      </c>
      <c r="F55" s="20" t="s">
        <v>1233</v>
      </c>
      <c r="G55" s="20" t="s">
        <v>812</v>
      </c>
      <c r="H55" s="20" t="s">
        <v>23</v>
      </c>
      <c r="I55" s="20" t="s">
        <v>20</v>
      </c>
      <c r="J55" s="46">
        <v>26197</v>
      </c>
      <c r="K55" s="45" t="s">
        <v>52</v>
      </c>
      <c r="L55" s="19">
        <v>75.15</v>
      </c>
      <c r="M55" s="32">
        <v>0.8303</v>
      </c>
      <c r="N55" s="20">
        <v>77.5</v>
      </c>
      <c r="O55" s="20">
        <v>29</v>
      </c>
      <c r="P55" s="20">
        <f t="shared" si="4"/>
        <v>2247.5</v>
      </c>
      <c r="Q55" s="32">
        <f t="shared" si="5"/>
        <v>1866.09925</v>
      </c>
      <c r="R55" s="20" t="s">
        <v>372</v>
      </c>
      <c r="S55" s="20"/>
      <c r="T55" s="20">
        <v>213</v>
      </c>
    </row>
    <row r="56" spans="1:20" ht="12.75">
      <c r="A56" s="20">
        <v>12</v>
      </c>
      <c r="B56" s="44" t="s">
        <v>443</v>
      </c>
      <c r="C56" s="20" t="s">
        <v>37</v>
      </c>
      <c r="D56" s="20" t="s">
        <v>1196</v>
      </c>
      <c r="E56" s="20">
        <v>82.5</v>
      </c>
      <c r="F56" s="20" t="s">
        <v>1243</v>
      </c>
      <c r="G56" s="20" t="s">
        <v>203</v>
      </c>
      <c r="H56" s="20" t="s">
        <v>23</v>
      </c>
      <c r="I56" s="20" t="s">
        <v>20</v>
      </c>
      <c r="J56" s="46">
        <v>31457</v>
      </c>
      <c r="K56" s="20" t="s">
        <v>19</v>
      </c>
      <c r="L56" s="19">
        <v>77.4</v>
      </c>
      <c r="M56" s="32">
        <v>0.8062</v>
      </c>
      <c r="N56" s="20">
        <v>77.5</v>
      </c>
      <c r="O56" s="20">
        <v>41</v>
      </c>
      <c r="P56" s="20">
        <f t="shared" si="4"/>
        <v>3177.5</v>
      </c>
      <c r="Q56" s="32">
        <f t="shared" si="5"/>
        <v>2561.7005</v>
      </c>
      <c r="R56" s="20"/>
      <c r="S56" s="20" t="s">
        <v>1244</v>
      </c>
      <c r="T56" s="20">
        <v>12</v>
      </c>
    </row>
    <row r="57" spans="1:20" ht="12.75">
      <c r="A57" s="20">
        <v>5</v>
      </c>
      <c r="B57" s="44" t="s">
        <v>445</v>
      </c>
      <c r="C57" s="20" t="s">
        <v>37</v>
      </c>
      <c r="D57" s="20" t="s">
        <v>1196</v>
      </c>
      <c r="E57" s="20">
        <v>82.5</v>
      </c>
      <c r="F57" s="20" t="s">
        <v>1235</v>
      </c>
      <c r="G57" s="20" t="s">
        <v>674</v>
      </c>
      <c r="H57" s="20" t="s">
        <v>23</v>
      </c>
      <c r="I57" s="20" t="s">
        <v>20</v>
      </c>
      <c r="J57" s="46">
        <v>32464</v>
      </c>
      <c r="K57" s="20" t="s">
        <v>19</v>
      </c>
      <c r="L57" s="19">
        <v>79.1</v>
      </c>
      <c r="M57" s="32">
        <v>0.7889</v>
      </c>
      <c r="N57" s="20">
        <v>80</v>
      </c>
      <c r="O57" s="20">
        <v>27</v>
      </c>
      <c r="P57" s="20">
        <f t="shared" si="4"/>
        <v>2160</v>
      </c>
      <c r="Q57" s="32">
        <f t="shared" si="5"/>
        <v>1704.0240000000001</v>
      </c>
      <c r="R57" s="20"/>
      <c r="S57" s="20"/>
      <c r="T57" s="20">
        <v>5</v>
      </c>
    </row>
    <row r="58" spans="1:20" ht="12.75">
      <c r="A58" s="20">
        <v>3</v>
      </c>
      <c r="B58" s="44" t="s">
        <v>1323</v>
      </c>
      <c r="C58" s="20" t="s">
        <v>37</v>
      </c>
      <c r="D58" s="20" t="s">
        <v>1196</v>
      </c>
      <c r="E58" s="20">
        <v>82.5</v>
      </c>
      <c r="F58" s="20" t="s">
        <v>1236</v>
      </c>
      <c r="G58" s="20" t="s">
        <v>1200</v>
      </c>
      <c r="H58" s="20" t="s">
        <v>62</v>
      </c>
      <c r="I58" s="20" t="s">
        <v>20</v>
      </c>
      <c r="J58" s="46">
        <v>29265</v>
      </c>
      <c r="K58" s="20" t="s">
        <v>19</v>
      </c>
      <c r="L58" s="19">
        <v>76.6</v>
      </c>
      <c r="M58" s="32">
        <v>0.8146</v>
      </c>
      <c r="N58" s="20">
        <v>77.5</v>
      </c>
      <c r="O58" s="20">
        <v>26</v>
      </c>
      <c r="P58" s="20">
        <f t="shared" si="4"/>
        <v>2015</v>
      </c>
      <c r="Q58" s="32">
        <f t="shared" si="5"/>
        <v>1641.4189999999999</v>
      </c>
      <c r="R58" s="20"/>
      <c r="S58" s="20" t="s">
        <v>1237</v>
      </c>
      <c r="T58" s="20">
        <v>3</v>
      </c>
    </row>
    <row r="59" spans="1:20" ht="12.75">
      <c r="A59" s="20">
        <v>2</v>
      </c>
      <c r="B59" s="44" t="s">
        <v>1324</v>
      </c>
      <c r="C59" s="20" t="s">
        <v>37</v>
      </c>
      <c r="D59" s="20" t="s">
        <v>1196</v>
      </c>
      <c r="E59" s="20">
        <v>82.5</v>
      </c>
      <c r="F59" s="20" t="s">
        <v>1234</v>
      </c>
      <c r="G59" s="20" t="s">
        <v>329</v>
      </c>
      <c r="H59" s="20" t="s">
        <v>23</v>
      </c>
      <c r="I59" s="20" t="s">
        <v>20</v>
      </c>
      <c r="J59" s="46">
        <v>34445</v>
      </c>
      <c r="K59" s="20" t="s">
        <v>19</v>
      </c>
      <c r="L59" s="19">
        <v>76.9</v>
      </c>
      <c r="M59" s="32">
        <v>0.8114</v>
      </c>
      <c r="N59" s="20">
        <v>77.5</v>
      </c>
      <c r="O59" s="20">
        <v>25</v>
      </c>
      <c r="P59" s="20">
        <f t="shared" si="4"/>
        <v>1937.5</v>
      </c>
      <c r="Q59" s="32">
        <f t="shared" si="5"/>
        <v>1572.0875</v>
      </c>
      <c r="R59" s="20"/>
      <c r="S59" s="20"/>
      <c r="T59" s="20">
        <v>2</v>
      </c>
    </row>
    <row r="60" spans="1:20" ht="12.75">
      <c r="A60" s="20">
        <v>12</v>
      </c>
      <c r="B60" s="44" t="s">
        <v>443</v>
      </c>
      <c r="C60" s="20" t="s">
        <v>37</v>
      </c>
      <c r="D60" s="20" t="s">
        <v>1196</v>
      </c>
      <c r="E60" s="20">
        <v>90</v>
      </c>
      <c r="F60" s="20" t="s">
        <v>972</v>
      </c>
      <c r="G60" s="20" t="s">
        <v>1240</v>
      </c>
      <c r="H60" s="20" t="s">
        <v>352</v>
      </c>
      <c r="I60" s="20" t="s">
        <v>20</v>
      </c>
      <c r="J60" s="46">
        <v>34884</v>
      </c>
      <c r="K60" s="20" t="s">
        <v>118</v>
      </c>
      <c r="L60" s="19">
        <v>88.4</v>
      </c>
      <c r="M60" s="32"/>
      <c r="N60" s="20">
        <v>90</v>
      </c>
      <c r="O60" s="20">
        <v>29</v>
      </c>
      <c r="P60" s="20">
        <f t="shared" si="4"/>
        <v>2610</v>
      </c>
      <c r="Q60" s="32">
        <f t="shared" si="5"/>
        <v>0</v>
      </c>
      <c r="R60" s="20"/>
      <c r="S60" s="20" t="s">
        <v>1248</v>
      </c>
      <c r="T60" s="20">
        <v>12</v>
      </c>
    </row>
    <row r="61" spans="1:20" ht="12.75">
      <c r="A61" s="20">
        <v>12</v>
      </c>
      <c r="B61" s="44" t="s">
        <v>443</v>
      </c>
      <c r="C61" s="20" t="s">
        <v>37</v>
      </c>
      <c r="D61" s="20" t="s">
        <v>1196</v>
      </c>
      <c r="E61" s="20">
        <v>90</v>
      </c>
      <c r="F61" s="20" t="s">
        <v>1252</v>
      </c>
      <c r="G61" s="20" t="s">
        <v>1253</v>
      </c>
      <c r="H61" s="20" t="s">
        <v>288</v>
      </c>
      <c r="I61" s="20" t="s">
        <v>20</v>
      </c>
      <c r="J61" s="46">
        <v>25232</v>
      </c>
      <c r="K61" s="45" t="s">
        <v>52</v>
      </c>
      <c r="L61" s="19">
        <v>84.7</v>
      </c>
      <c r="M61" s="32">
        <v>0.7584</v>
      </c>
      <c r="N61" s="20">
        <v>85</v>
      </c>
      <c r="O61" s="20">
        <v>19</v>
      </c>
      <c r="P61" s="20">
        <f t="shared" si="4"/>
        <v>1615</v>
      </c>
      <c r="Q61" s="32">
        <f t="shared" si="5"/>
        <v>1224.816</v>
      </c>
      <c r="R61" s="20"/>
      <c r="S61" s="20"/>
      <c r="T61" s="20">
        <v>12</v>
      </c>
    </row>
    <row r="62" spans="1:20" ht="12.75">
      <c r="A62" s="20">
        <v>12</v>
      </c>
      <c r="B62" s="44" t="s">
        <v>443</v>
      </c>
      <c r="C62" s="20" t="s">
        <v>37</v>
      </c>
      <c r="D62" s="20" t="s">
        <v>1196</v>
      </c>
      <c r="E62" s="20">
        <v>90</v>
      </c>
      <c r="F62" s="20" t="s">
        <v>1006</v>
      </c>
      <c r="G62" s="20" t="s">
        <v>408</v>
      </c>
      <c r="H62" s="20" t="s">
        <v>408</v>
      </c>
      <c r="I62" s="20" t="s">
        <v>408</v>
      </c>
      <c r="J62" s="46">
        <v>24277</v>
      </c>
      <c r="K62" s="20" t="s">
        <v>123</v>
      </c>
      <c r="L62" s="19">
        <v>89.9</v>
      </c>
      <c r="M62" s="32">
        <v>0.7145</v>
      </c>
      <c r="N62" s="20">
        <v>90</v>
      </c>
      <c r="O62" s="20">
        <v>25</v>
      </c>
      <c r="P62" s="20">
        <f t="shared" si="4"/>
        <v>2250</v>
      </c>
      <c r="Q62" s="32">
        <f t="shared" si="5"/>
        <v>1607.625</v>
      </c>
      <c r="R62" s="20"/>
      <c r="S62" s="20"/>
      <c r="T62" s="20">
        <v>12</v>
      </c>
    </row>
    <row r="63" spans="1:20" ht="12.75">
      <c r="A63" s="20">
        <v>5</v>
      </c>
      <c r="B63" s="44" t="s">
        <v>445</v>
      </c>
      <c r="C63" s="20" t="s">
        <v>37</v>
      </c>
      <c r="D63" s="20" t="s">
        <v>1196</v>
      </c>
      <c r="E63" s="20">
        <v>90</v>
      </c>
      <c r="F63" s="20" t="s">
        <v>1249</v>
      </c>
      <c r="G63" s="20" t="s">
        <v>1138</v>
      </c>
      <c r="H63" s="20" t="s">
        <v>1138</v>
      </c>
      <c r="I63" s="20" t="s">
        <v>20</v>
      </c>
      <c r="J63" s="46">
        <v>20313</v>
      </c>
      <c r="K63" s="20" t="s">
        <v>53</v>
      </c>
      <c r="L63" s="19">
        <v>88.9</v>
      </c>
      <c r="M63" s="32">
        <v>0.7226</v>
      </c>
      <c r="N63" s="20">
        <v>90</v>
      </c>
      <c r="O63" s="20">
        <v>17</v>
      </c>
      <c r="P63" s="20">
        <f t="shared" si="4"/>
        <v>1530</v>
      </c>
      <c r="Q63" s="32">
        <f t="shared" si="5"/>
        <v>1105.578</v>
      </c>
      <c r="R63" s="20"/>
      <c r="S63" s="20"/>
      <c r="T63" s="20">
        <v>5</v>
      </c>
    </row>
    <row r="64" spans="1:20" ht="12.75">
      <c r="A64" s="20">
        <v>12</v>
      </c>
      <c r="B64" s="44" t="s">
        <v>443</v>
      </c>
      <c r="C64" s="20" t="s">
        <v>37</v>
      </c>
      <c r="D64" s="20" t="s">
        <v>1196</v>
      </c>
      <c r="E64" s="20">
        <v>90</v>
      </c>
      <c r="F64" s="20" t="s">
        <v>1016</v>
      </c>
      <c r="G64" s="20" t="s">
        <v>134</v>
      </c>
      <c r="H64" s="20" t="s">
        <v>196</v>
      </c>
      <c r="I64" s="20" t="s">
        <v>20</v>
      </c>
      <c r="J64" s="46">
        <v>18153</v>
      </c>
      <c r="K64" s="45" t="s">
        <v>171</v>
      </c>
      <c r="L64" s="19">
        <v>83</v>
      </c>
      <c r="M64" s="32">
        <v>0.7739</v>
      </c>
      <c r="N64" s="20">
        <v>85</v>
      </c>
      <c r="O64" s="20">
        <v>6</v>
      </c>
      <c r="P64" s="20">
        <f t="shared" si="4"/>
        <v>510</v>
      </c>
      <c r="Q64" s="32">
        <f t="shared" si="5"/>
        <v>394.689</v>
      </c>
      <c r="R64" s="20"/>
      <c r="S64" s="20"/>
      <c r="T64" s="20">
        <v>12</v>
      </c>
    </row>
    <row r="65" spans="1:20" ht="12.75">
      <c r="A65" s="20">
        <v>12</v>
      </c>
      <c r="B65" s="44" t="s">
        <v>443</v>
      </c>
      <c r="C65" s="20" t="s">
        <v>37</v>
      </c>
      <c r="D65" s="20" t="s">
        <v>1196</v>
      </c>
      <c r="E65" s="20">
        <v>90</v>
      </c>
      <c r="F65" s="20" t="s">
        <v>1018</v>
      </c>
      <c r="G65" s="20" t="s">
        <v>76</v>
      </c>
      <c r="H65" s="20" t="s">
        <v>34</v>
      </c>
      <c r="I65" s="20" t="s">
        <v>20</v>
      </c>
      <c r="J65" s="46">
        <v>31921</v>
      </c>
      <c r="K65" s="20" t="s">
        <v>19</v>
      </c>
      <c r="L65" s="19">
        <v>87</v>
      </c>
      <c r="M65" s="32">
        <v>0.7383</v>
      </c>
      <c r="N65" s="20">
        <v>87.5</v>
      </c>
      <c r="O65" s="20">
        <v>48</v>
      </c>
      <c r="P65" s="20">
        <f t="shared" si="4"/>
        <v>4200</v>
      </c>
      <c r="Q65" s="32">
        <f t="shared" si="5"/>
        <v>3100.8599999999997</v>
      </c>
      <c r="R65" s="20" t="s">
        <v>374</v>
      </c>
      <c r="S65" s="20"/>
      <c r="T65" s="20">
        <v>27</v>
      </c>
    </row>
    <row r="66" spans="1:20" ht="12.75">
      <c r="A66" s="20">
        <v>5</v>
      </c>
      <c r="B66" s="44" t="s">
        <v>445</v>
      </c>
      <c r="C66" s="20" t="s">
        <v>37</v>
      </c>
      <c r="D66" s="20" t="s">
        <v>1196</v>
      </c>
      <c r="E66" s="20">
        <v>90</v>
      </c>
      <c r="F66" s="20" t="s">
        <v>1246</v>
      </c>
      <c r="G66" s="20" t="s">
        <v>408</v>
      </c>
      <c r="H66" s="20" t="s">
        <v>408</v>
      </c>
      <c r="I66" s="20" t="s">
        <v>408</v>
      </c>
      <c r="J66" s="46">
        <v>33836</v>
      </c>
      <c r="K66" s="20" t="s">
        <v>19</v>
      </c>
      <c r="L66" s="19">
        <v>84.9</v>
      </c>
      <c r="M66" s="32">
        <v>0.7566</v>
      </c>
      <c r="N66" s="20">
        <v>85</v>
      </c>
      <c r="O66" s="20">
        <v>43</v>
      </c>
      <c r="P66" s="20">
        <f t="shared" si="4"/>
        <v>3655</v>
      </c>
      <c r="Q66" s="32">
        <f t="shared" si="5"/>
        <v>2765.373</v>
      </c>
      <c r="R66" s="20" t="s">
        <v>375</v>
      </c>
      <c r="S66" s="20" t="s">
        <v>1247</v>
      </c>
      <c r="T66" s="20">
        <v>14</v>
      </c>
    </row>
    <row r="67" spans="1:20" ht="12.75">
      <c r="A67" s="20">
        <v>3</v>
      </c>
      <c r="B67" s="44" t="s">
        <v>1323</v>
      </c>
      <c r="C67" s="20" t="s">
        <v>37</v>
      </c>
      <c r="D67" s="20" t="s">
        <v>1196</v>
      </c>
      <c r="E67" s="20">
        <v>90</v>
      </c>
      <c r="F67" s="20" t="s">
        <v>1238</v>
      </c>
      <c r="G67" s="20" t="s">
        <v>418</v>
      </c>
      <c r="H67" s="20" t="s">
        <v>418</v>
      </c>
      <c r="I67" s="20" t="s">
        <v>20</v>
      </c>
      <c r="J67" s="46">
        <v>29927</v>
      </c>
      <c r="K67" s="20" t="s">
        <v>19</v>
      </c>
      <c r="L67" s="19">
        <v>89.65</v>
      </c>
      <c r="M67" s="32">
        <v>0.7165</v>
      </c>
      <c r="N67" s="20">
        <v>90</v>
      </c>
      <c r="O67" s="20">
        <v>34</v>
      </c>
      <c r="P67" s="20">
        <f t="shared" si="4"/>
        <v>3060</v>
      </c>
      <c r="Q67" s="32">
        <f t="shared" si="5"/>
        <v>2192.4900000000002</v>
      </c>
      <c r="R67" s="20"/>
      <c r="S67" s="20"/>
      <c r="T67" s="20">
        <v>3</v>
      </c>
    </row>
    <row r="68" spans="1:20" ht="12.75">
      <c r="A68" s="20">
        <v>2</v>
      </c>
      <c r="B68" s="44" t="s">
        <v>1324</v>
      </c>
      <c r="C68" s="20" t="s">
        <v>37</v>
      </c>
      <c r="D68" s="20" t="s">
        <v>1196</v>
      </c>
      <c r="E68" s="20">
        <v>90</v>
      </c>
      <c r="F68" s="20" t="s">
        <v>1250</v>
      </c>
      <c r="G68" s="20" t="s">
        <v>812</v>
      </c>
      <c r="H68" s="20" t="s">
        <v>23</v>
      </c>
      <c r="I68" s="20" t="s">
        <v>20</v>
      </c>
      <c r="J68" s="20">
        <v>1981</v>
      </c>
      <c r="K68" s="20" t="s">
        <v>19</v>
      </c>
      <c r="L68" s="19">
        <v>84.6</v>
      </c>
      <c r="M68" s="32">
        <v>0.7593</v>
      </c>
      <c r="N68" s="20">
        <v>85</v>
      </c>
      <c r="O68" s="20">
        <v>18</v>
      </c>
      <c r="P68" s="20">
        <f t="shared" si="4"/>
        <v>1530</v>
      </c>
      <c r="Q68" s="32">
        <f t="shared" si="5"/>
        <v>1161.729</v>
      </c>
      <c r="R68" s="20"/>
      <c r="S68" s="20" t="s">
        <v>1251</v>
      </c>
      <c r="T68" s="20">
        <v>2</v>
      </c>
    </row>
    <row r="69" spans="1:20" ht="12.75">
      <c r="A69" s="20">
        <v>12</v>
      </c>
      <c r="B69" s="44" t="s">
        <v>443</v>
      </c>
      <c r="C69" s="20" t="s">
        <v>37</v>
      </c>
      <c r="D69" s="20" t="s">
        <v>1196</v>
      </c>
      <c r="E69" s="20">
        <v>100</v>
      </c>
      <c r="F69" s="20" t="s">
        <v>978</v>
      </c>
      <c r="G69" s="20" t="s">
        <v>1261</v>
      </c>
      <c r="H69" s="20" t="s">
        <v>196</v>
      </c>
      <c r="I69" s="20" t="s">
        <v>20</v>
      </c>
      <c r="J69" s="46">
        <v>35157</v>
      </c>
      <c r="K69" s="20" t="s">
        <v>118</v>
      </c>
      <c r="L69" s="19">
        <v>92.4</v>
      </c>
      <c r="M69" s="32"/>
      <c r="N69" s="20">
        <v>92.5</v>
      </c>
      <c r="O69" s="20">
        <v>18</v>
      </c>
      <c r="P69" s="20">
        <f t="shared" si="4"/>
        <v>1665</v>
      </c>
      <c r="Q69" s="32">
        <f t="shared" si="5"/>
        <v>0</v>
      </c>
      <c r="R69" s="20"/>
      <c r="S69" s="20"/>
      <c r="T69" s="20">
        <v>12</v>
      </c>
    </row>
    <row r="70" spans="1:20" ht="12.75">
      <c r="A70" s="20">
        <v>12</v>
      </c>
      <c r="B70" s="44" t="s">
        <v>443</v>
      </c>
      <c r="C70" s="20" t="s">
        <v>37</v>
      </c>
      <c r="D70" s="20" t="s">
        <v>1196</v>
      </c>
      <c r="E70" s="20">
        <v>100</v>
      </c>
      <c r="F70" s="20" t="s">
        <v>1257</v>
      </c>
      <c r="G70" s="20" t="s">
        <v>1258</v>
      </c>
      <c r="H70" s="20" t="s">
        <v>418</v>
      </c>
      <c r="I70" s="20" t="s">
        <v>20</v>
      </c>
      <c r="J70" s="46">
        <v>27385</v>
      </c>
      <c r="K70" s="20" t="s">
        <v>151</v>
      </c>
      <c r="L70" s="19">
        <v>90.4</v>
      </c>
      <c r="M70" s="32">
        <v>0.7321</v>
      </c>
      <c r="N70" s="20">
        <v>92.5</v>
      </c>
      <c r="O70" s="20">
        <v>27</v>
      </c>
      <c r="P70" s="20">
        <f t="shared" si="4"/>
        <v>2497.5</v>
      </c>
      <c r="Q70" s="32">
        <f t="shared" si="5"/>
        <v>1828.41975</v>
      </c>
      <c r="R70" s="20"/>
      <c r="S70" s="20" t="s">
        <v>792</v>
      </c>
      <c r="T70" s="20">
        <v>12</v>
      </c>
    </row>
    <row r="71" spans="1:20" ht="12.75">
      <c r="A71" s="20">
        <v>12</v>
      </c>
      <c r="B71" s="44" t="s">
        <v>443</v>
      </c>
      <c r="C71" s="20" t="s">
        <v>37</v>
      </c>
      <c r="D71" s="20" t="s">
        <v>1196</v>
      </c>
      <c r="E71" s="20">
        <v>100</v>
      </c>
      <c r="F71" s="20" t="s">
        <v>1046</v>
      </c>
      <c r="G71" s="20" t="s">
        <v>147</v>
      </c>
      <c r="H71" s="20" t="s">
        <v>35</v>
      </c>
      <c r="I71" s="20" t="s">
        <v>20</v>
      </c>
      <c r="J71" s="46">
        <v>26647</v>
      </c>
      <c r="K71" s="20" t="s">
        <v>52</v>
      </c>
      <c r="L71" s="19">
        <v>94.5</v>
      </c>
      <c r="M71" s="32">
        <v>0.7003</v>
      </c>
      <c r="N71" s="20">
        <v>95</v>
      </c>
      <c r="O71" s="20">
        <v>18</v>
      </c>
      <c r="P71" s="20">
        <f t="shared" si="4"/>
        <v>1710</v>
      </c>
      <c r="Q71" s="32">
        <f t="shared" si="5"/>
        <v>1197.5130000000001</v>
      </c>
      <c r="R71" s="20"/>
      <c r="S71" s="20" t="s">
        <v>1256</v>
      </c>
      <c r="T71" s="20">
        <v>12</v>
      </c>
    </row>
    <row r="72" spans="1:20" ht="12.75">
      <c r="A72" s="20">
        <v>12</v>
      </c>
      <c r="B72" s="44" t="s">
        <v>443</v>
      </c>
      <c r="C72" s="20" t="s">
        <v>37</v>
      </c>
      <c r="D72" s="20" t="s">
        <v>1196</v>
      </c>
      <c r="E72" s="20">
        <v>100</v>
      </c>
      <c r="F72" s="20" t="s">
        <v>1259</v>
      </c>
      <c r="G72" s="20" t="s">
        <v>1221</v>
      </c>
      <c r="H72" s="20" t="s">
        <v>62</v>
      </c>
      <c r="I72" s="20" t="s">
        <v>20</v>
      </c>
      <c r="J72" s="46">
        <v>31442</v>
      </c>
      <c r="K72" s="20" t="s">
        <v>19</v>
      </c>
      <c r="L72" s="19">
        <v>95</v>
      </c>
      <c r="M72" s="32">
        <v>0.6967</v>
      </c>
      <c r="N72" s="20">
        <v>95</v>
      </c>
      <c r="O72" s="20">
        <v>41</v>
      </c>
      <c r="P72" s="20">
        <f t="shared" si="4"/>
        <v>3895</v>
      </c>
      <c r="Q72" s="32">
        <f t="shared" si="5"/>
        <v>2713.6465</v>
      </c>
      <c r="R72" s="20"/>
      <c r="S72" s="20" t="s">
        <v>1260</v>
      </c>
      <c r="T72" s="20">
        <v>12</v>
      </c>
    </row>
    <row r="73" spans="1:20" ht="12.75">
      <c r="A73" s="20">
        <v>5</v>
      </c>
      <c r="B73" s="44" t="s">
        <v>445</v>
      </c>
      <c r="C73" s="20" t="s">
        <v>37</v>
      </c>
      <c r="D73" s="20" t="s">
        <v>1196</v>
      </c>
      <c r="E73" s="20">
        <v>100</v>
      </c>
      <c r="F73" s="20" t="s">
        <v>1254</v>
      </c>
      <c r="G73" s="20" t="s">
        <v>1255</v>
      </c>
      <c r="H73" s="20" t="s">
        <v>35</v>
      </c>
      <c r="I73" s="20" t="s">
        <v>20</v>
      </c>
      <c r="J73" s="46">
        <v>29919</v>
      </c>
      <c r="K73" s="20" t="s">
        <v>19</v>
      </c>
      <c r="L73" s="19">
        <v>97.4</v>
      </c>
      <c r="M73" s="32">
        <v>0.6795</v>
      </c>
      <c r="N73" s="20">
        <v>97.5</v>
      </c>
      <c r="O73" s="20">
        <v>25</v>
      </c>
      <c r="P73" s="20">
        <f t="shared" si="4"/>
        <v>2437.5</v>
      </c>
      <c r="Q73" s="32">
        <f t="shared" si="5"/>
        <v>1656.28125</v>
      </c>
      <c r="R73" s="20"/>
      <c r="S73" s="20"/>
      <c r="T73" s="20">
        <v>5</v>
      </c>
    </row>
    <row r="74" spans="1:20" ht="12.75">
      <c r="A74" s="20">
        <v>12</v>
      </c>
      <c r="B74" s="44" t="s">
        <v>443</v>
      </c>
      <c r="C74" s="20" t="s">
        <v>37</v>
      </c>
      <c r="D74" s="20" t="s">
        <v>1196</v>
      </c>
      <c r="E74" s="20">
        <v>110</v>
      </c>
      <c r="F74" s="20" t="s">
        <v>98</v>
      </c>
      <c r="G74" s="20" t="s">
        <v>99</v>
      </c>
      <c r="H74" s="20" t="s">
        <v>1262</v>
      </c>
      <c r="I74" s="20" t="s">
        <v>20</v>
      </c>
      <c r="J74" s="46">
        <v>28355</v>
      </c>
      <c r="K74" s="20" t="s">
        <v>151</v>
      </c>
      <c r="L74" s="19">
        <v>104.85</v>
      </c>
      <c r="M74" s="32">
        <v>0.6719</v>
      </c>
      <c r="N74" s="20">
        <v>105</v>
      </c>
      <c r="O74" s="20">
        <v>34</v>
      </c>
      <c r="P74" s="20">
        <f t="shared" si="4"/>
        <v>3570</v>
      </c>
      <c r="Q74" s="32">
        <f t="shared" si="5"/>
        <v>2398.683</v>
      </c>
      <c r="R74" s="20" t="s">
        <v>370</v>
      </c>
      <c r="S74" s="20" t="s">
        <v>1263</v>
      </c>
      <c r="T74" s="20">
        <v>48</v>
      </c>
    </row>
    <row r="75" spans="1:20" ht="12.75">
      <c r="A75" s="20">
        <v>12</v>
      </c>
      <c r="B75" s="44" t="s">
        <v>443</v>
      </c>
      <c r="C75" s="20" t="s">
        <v>37</v>
      </c>
      <c r="D75" s="20" t="s">
        <v>1196</v>
      </c>
      <c r="E75" s="20">
        <v>110</v>
      </c>
      <c r="F75" s="20" t="s">
        <v>1087</v>
      </c>
      <c r="G75" s="20" t="s">
        <v>76</v>
      </c>
      <c r="H75" s="20" t="s">
        <v>77</v>
      </c>
      <c r="I75" s="20" t="s">
        <v>20</v>
      </c>
      <c r="J75" s="46">
        <v>24892</v>
      </c>
      <c r="K75" s="20" t="s">
        <v>123</v>
      </c>
      <c r="L75" s="19">
        <v>110</v>
      </c>
      <c r="M75" s="32">
        <v>0.6405</v>
      </c>
      <c r="N75" s="20">
        <v>110</v>
      </c>
      <c r="O75" s="20">
        <v>16</v>
      </c>
      <c r="P75" s="20">
        <f t="shared" si="4"/>
        <v>1760</v>
      </c>
      <c r="Q75" s="32">
        <f t="shared" si="5"/>
        <v>1127.28</v>
      </c>
      <c r="R75" s="20"/>
      <c r="S75" s="20" t="s">
        <v>1264</v>
      </c>
      <c r="T75" s="20">
        <v>12</v>
      </c>
    </row>
    <row r="76" spans="1:20" ht="12.75">
      <c r="A76" s="20">
        <v>12</v>
      </c>
      <c r="B76" s="44" t="s">
        <v>443</v>
      </c>
      <c r="C76" s="20" t="s">
        <v>37</v>
      </c>
      <c r="D76" s="20" t="s">
        <v>1196</v>
      </c>
      <c r="E76" s="20">
        <v>110</v>
      </c>
      <c r="F76" s="20" t="s">
        <v>1090</v>
      </c>
      <c r="G76" s="20" t="s">
        <v>134</v>
      </c>
      <c r="H76" s="20" t="s">
        <v>88</v>
      </c>
      <c r="I76" s="20" t="s">
        <v>20</v>
      </c>
      <c r="J76" s="46">
        <v>22856</v>
      </c>
      <c r="K76" s="20" t="s">
        <v>158</v>
      </c>
      <c r="L76" s="19">
        <v>101.4</v>
      </c>
      <c r="M76" s="32">
        <v>0.6948</v>
      </c>
      <c r="N76" s="20">
        <v>102.5</v>
      </c>
      <c r="O76" s="20">
        <v>26</v>
      </c>
      <c r="P76" s="20">
        <f t="shared" si="4"/>
        <v>2665</v>
      </c>
      <c r="Q76" s="32">
        <f t="shared" si="5"/>
        <v>1851.6419999999998</v>
      </c>
      <c r="R76" s="20"/>
      <c r="S76" s="20"/>
      <c r="T76" s="20">
        <v>12</v>
      </c>
    </row>
    <row r="77" spans="1:20" ht="12.75">
      <c r="A77" s="20">
        <v>12</v>
      </c>
      <c r="B77" s="44" t="s">
        <v>443</v>
      </c>
      <c r="C77" s="20" t="s">
        <v>37</v>
      </c>
      <c r="D77" s="20" t="s">
        <v>1196</v>
      </c>
      <c r="E77" s="20">
        <v>110</v>
      </c>
      <c r="F77" s="20" t="s">
        <v>1265</v>
      </c>
      <c r="G77" s="20" t="s">
        <v>812</v>
      </c>
      <c r="H77" s="20" t="s">
        <v>23</v>
      </c>
      <c r="I77" s="20" t="s">
        <v>20</v>
      </c>
      <c r="J77" s="46">
        <v>31968</v>
      </c>
      <c r="K77" s="20" t="s">
        <v>19</v>
      </c>
      <c r="L77" s="19">
        <v>101.8</v>
      </c>
      <c r="M77" s="32">
        <v>0.6921</v>
      </c>
      <c r="N77" s="20">
        <v>102.5</v>
      </c>
      <c r="O77" s="20">
        <v>15</v>
      </c>
      <c r="P77" s="20">
        <f t="shared" si="4"/>
        <v>1537.5</v>
      </c>
      <c r="Q77" s="32">
        <f t="shared" si="5"/>
        <v>1064.10375</v>
      </c>
      <c r="R77" s="20"/>
      <c r="S77" s="20" t="s">
        <v>1216</v>
      </c>
      <c r="T77" s="20">
        <v>12</v>
      </c>
    </row>
    <row r="78" spans="1:20" s="28" customFormat="1" ht="12.75">
      <c r="A78" s="31"/>
      <c r="B78" s="117"/>
      <c r="C78" s="31"/>
      <c r="D78" s="31"/>
      <c r="E78" s="31"/>
      <c r="F78" s="31" t="s">
        <v>124</v>
      </c>
      <c r="G78" s="31" t="s">
        <v>130</v>
      </c>
      <c r="H78" s="31"/>
      <c r="I78" s="31"/>
      <c r="J78" s="118"/>
      <c r="K78" s="31"/>
      <c r="L78" s="119"/>
      <c r="M78" s="120"/>
      <c r="N78" s="31"/>
      <c r="O78" s="31"/>
      <c r="P78" s="31"/>
      <c r="Q78" s="120"/>
      <c r="R78" s="31"/>
      <c r="S78" s="31"/>
      <c r="T78" s="31"/>
    </row>
    <row r="79" spans="1:20" s="28" customFormat="1" ht="12.75">
      <c r="A79" s="31"/>
      <c r="B79" s="117"/>
      <c r="C79" s="31"/>
      <c r="D79" s="31"/>
      <c r="E79" s="31"/>
      <c r="F79" s="31" t="s">
        <v>1322</v>
      </c>
      <c r="G79" s="31"/>
      <c r="H79" s="31"/>
      <c r="I79" s="31"/>
      <c r="J79" s="118"/>
      <c r="K79" s="31"/>
      <c r="L79" s="119"/>
      <c r="M79" s="120"/>
      <c r="N79" s="31"/>
      <c r="O79" s="31"/>
      <c r="P79" s="31"/>
      <c r="Q79" s="120"/>
      <c r="R79" s="31"/>
      <c r="S79" s="31"/>
      <c r="T79" s="31"/>
    </row>
    <row r="80" spans="1:20" ht="12.75">
      <c r="A80" s="20">
        <v>12</v>
      </c>
      <c r="B80" s="44" t="s">
        <v>443</v>
      </c>
      <c r="C80" s="45" t="s">
        <v>27</v>
      </c>
      <c r="D80" s="20" t="s">
        <v>1196</v>
      </c>
      <c r="E80" s="20">
        <v>75</v>
      </c>
      <c r="F80" s="20" t="s">
        <v>1270</v>
      </c>
      <c r="G80" s="20" t="s">
        <v>203</v>
      </c>
      <c r="H80" s="20" t="s">
        <v>23</v>
      </c>
      <c r="I80" s="20" t="s">
        <v>20</v>
      </c>
      <c r="J80" s="46">
        <v>31899</v>
      </c>
      <c r="K80" s="20" t="s">
        <v>19</v>
      </c>
      <c r="L80" s="19">
        <v>71.8</v>
      </c>
      <c r="M80" s="32">
        <v>0.8221</v>
      </c>
      <c r="N80" s="20">
        <v>72.5</v>
      </c>
      <c r="O80" s="20">
        <v>36</v>
      </c>
      <c r="P80" s="20">
        <f aca="true" t="shared" si="6" ref="P80:P89">O80*N80</f>
        <v>2610</v>
      </c>
      <c r="Q80" s="32">
        <f aca="true" t="shared" si="7" ref="Q80:Q89">P80*M80</f>
        <v>2145.681</v>
      </c>
      <c r="R80" s="20"/>
      <c r="S80" s="20"/>
      <c r="T80" s="20">
        <v>12</v>
      </c>
    </row>
    <row r="81" spans="1:20" ht="12.75">
      <c r="A81" s="20">
        <v>12</v>
      </c>
      <c r="B81" s="44" t="s">
        <v>443</v>
      </c>
      <c r="C81" s="45" t="s">
        <v>27</v>
      </c>
      <c r="D81" s="20" t="s">
        <v>1196</v>
      </c>
      <c r="E81" s="20">
        <v>90</v>
      </c>
      <c r="F81" s="20" t="s">
        <v>1016</v>
      </c>
      <c r="G81" s="20" t="s">
        <v>134</v>
      </c>
      <c r="H81" s="20" t="s">
        <v>196</v>
      </c>
      <c r="I81" s="20" t="s">
        <v>20</v>
      </c>
      <c r="J81" s="46">
        <v>18153</v>
      </c>
      <c r="K81" s="45" t="s">
        <v>171</v>
      </c>
      <c r="L81" s="19">
        <v>83</v>
      </c>
      <c r="M81" s="32"/>
      <c r="N81" s="20">
        <v>85</v>
      </c>
      <c r="O81" s="20">
        <v>6</v>
      </c>
      <c r="P81" s="20">
        <f t="shared" si="6"/>
        <v>510</v>
      </c>
      <c r="Q81" s="32">
        <f t="shared" si="7"/>
        <v>0</v>
      </c>
      <c r="R81" s="20"/>
      <c r="S81" s="20"/>
      <c r="T81" s="20">
        <v>12</v>
      </c>
    </row>
    <row r="82" spans="1:20" ht="12.75">
      <c r="A82" s="20">
        <v>12</v>
      </c>
      <c r="B82" s="44" t="s">
        <v>443</v>
      </c>
      <c r="C82" s="45" t="s">
        <v>27</v>
      </c>
      <c r="D82" s="20" t="s">
        <v>1196</v>
      </c>
      <c r="E82" s="20">
        <v>90</v>
      </c>
      <c r="F82" s="20" t="s">
        <v>1266</v>
      </c>
      <c r="G82" s="20" t="s">
        <v>352</v>
      </c>
      <c r="H82" s="20" t="s">
        <v>352</v>
      </c>
      <c r="I82" s="20" t="s">
        <v>20</v>
      </c>
      <c r="J82" s="46">
        <v>33260</v>
      </c>
      <c r="K82" s="20" t="s">
        <v>19</v>
      </c>
      <c r="L82" s="19">
        <v>88.6</v>
      </c>
      <c r="M82" s="32">
        <v>0.725</v>
      </c>
      <c r="N82" s="20">
        <v>90</v>
      </c>
      <c r="O82" s="20">
        <v>36</v>
      </c>
      <c r="P82" s="20">
        <f t="shared" si="6"/>
        <v>3240</v>
      </c>
      <c r="Q82" s="32">
        <f t="shared" si="7"/>
        <v>2349</v>
      </c>
      <c r="R82" s="20"/>
      <c r="S82" s="20" t="s">
        <v>1267</v>
      </c>
      <c r="T82" s="20">
        <v>12</v>
      </c>
    </row>
    <row r="83" spans="1:20" ht="12.75">
      <c r="A83" s="20">
        <v>5</v>
      </c>
      <c r="B83" s="44" t="s">
        <v>445</v>
      </c>
      <c r="C83" s="45" t="s">
        <v>27</v>
      </c>
      <c r="D83" s="20" t="s">
        <v>1196</v>
      </c>
      <c r="E83" s="20">
        <v>90</v>
      </c>
      <c r="F83" s="20" t="s">
        <v>1269</v>
      </c>
      <c r="G83" s="20" t="s">
        <v>77</v>
      </c>
      <c r="H83" s="20" t="s">
        <v>77</v>
      </c>
      <c r="I83" s="20" t="s">
        <v>20</v>
      </c>
      <c r="J83" s="46">
        <v>30199</v>
      </c>
      <c r="K83" s="20" t="s">
        <v>19</v>
      </c>
      <c r="L83" s="19">
        <v>87.5</v>
      </c>
      <c r="M83" s="32">
        <v>0.7341</v>
      </c>
      <c r="N83" s="20">
        <v>87.5</v>
      </c>
      <c r="O83" s="20">
        <v>33</v>
      </c>
      <c r="P83" s="20">
        <f t="shared" si="6"/>
        <v>2887.5</v>
      </c>
      <c r="Q83" s="32">
        <f t="shared" si="7"/>
        <v>2119.71375</v>
      </c>
      <c r="R83" s="20"/>
      <c r="S83" s="20"/>
      <c r="T83" s="20">
        <v>5</v>
      </c>
    </row>
    <row r="84" spans="1:20" ht="12.75">
      <c r="A84" s="20">
        <v>12</v>
      </c>
      <c r="B84" s="44" t="s">
        <v>443</v>
      </c>
      <c r="C84" s="45" t="s">
        <v>27</v>
      </c>
      <c r="D84" s="20" t="s">
        <v>1196</v>
      </c>
      <c r="E84" s="20">
        <v>100</v>
      </c>
      <c r="F84" s="20" t="s">
        <v>1271</v>
      </c>
      <c r="G84" s="20" t="s">
        <v>134</v>
      </c>
      <c r="H84" s="20" t="s">
        <v>23</v>
      </c>
      <c r="I84" s="20" t="s">
        <v>20</v>
      </c>
      <c r="J84" s="46">
        <v>26831</v>
      </c>
      <c r="K84" s="45" t="s">
        <v>52</v>
      </c>
      <c r="L84" s="19">
        <v>91.3</v>
      </c>
      <c r="M84" s="32"/>
      <c r="N84" s="20">
        <v>92.5</v>
      </c>
      <c r="O84" s="20">
        <v>27</v>
      </c>
      <c r="P84" s="20">
        <f t="shared" si="6"/>
        <v>2497.5</v>
      </c>
      <c r="Q84" s="32">
        <f t="shared" si="7"/>
        <v>0</v>
      </c>
      <c r="R84" s="20"/>
      <c r="S84" s="20" t="s">
        <v>1272</v>
      </c>
      <c r="T84" s="20">
        <v>12</v>
      </c>
    </row>
    <row r="85" spans="1:20" ht="12.75">
      <c r="A85" s="20">
        <v>12</v>
      </c>
      <c r="B85" s="44" t="s">
        <v>443</v>
      </c>
      <c r="C85" s="45" t="s">
        <v>27</v>
      </c>
      <c r="D85" s="20" t="s">
        <v>1196</v>
      </c>
      <c r="E85" s="20">
        <v>100</v>
      </c>
      <c r="F85" s="20" t="s">
        <v>1268</v>
      </c>
      <c r="G85" s="20" t="s">
        <v>196</v>
      </c>
      <c r="H85" s="20" t="s">
        <v>196</v>
      </c>
      <c r="I85" s="20" t="s">
        <v>20</v>
      </c>
      <c r="J85" s="46">
        <v>33124</v>
      </c>
      <c r="K85" s="20" t="s">
        <v>19</v>
      </c>
      <c r="L85" s="19">
        <v>92.5</v>
      </c>
      <c r="M85" s="32">
        <v>0.7155</v>
      </c>
      <c r="N85" s="20">
        <v>92.5</v>
      </c>
      <c r="O85" s="20">
        <v>54</v>
      </c>
      <c r="P85" s="20">
        <f t="shared" si="6"/>
        <v>4995</v>
      </c>
      <c r="Q85" s="32">
        <f t="shared" si="7"/>
        <v>3573.9225</v>
      </c>
      <c r="R85" s="20" t="s">
        <v>373</v>
      </c>
      <c r="S85" s="20"/>
      <c r="T85" s="20">
        <v>48</v>
      </c>
    </row>
    <row r="86" spans="1:20" ht="12.75">
      <c r="A86" s="20">
        <v>5</v>
      </c>
      <c r="B86" s="44" t="s">
        <v>445</v>
      </c>
      <c r="C86" s="45" t="s">
        <v>27</v>
      </c>
      <c r="D86" s="20" t="s">
        <v>1196</v>
      </c>
      <c r="E86" s="20">
        <v>100</v>
      </c>
      <c r="F86" s="20" t="s">
        <v>666</v>
      </c>
      <c r="G86" s="20" t="s">
        <v>705</v>
      </c>
      <c r="H86" s="20" t="s">
        <v>705</v>
      </c>
      <c r="I86" s="20" t="s">
        <v>20</v>
      </c>
      <c r="J86" s="46">
        <v>32710</v>
      </c>
      <c r="K86" s="20" t="s">
        <v>19</v>
      </c>
      <c r="L86" s="19">
        <v>92.9</v>
      </c>
      <c r="M86" s="32">
        <v>0.7124</v>
      </c>
      <c r="N86" s="20">
        <v>95</v>
      </c>
      <c r="O86" s="20">
        <v>37</v>
      </c>
      <c r="P86" s="20">
        <f t="shared" si="6"/>
        <v>3515</v>
      </c>
      <c r="Q86" s="32">
        <f t="shared" si="7"/>
        <v>2504.0860000000002</v>
      </c>
      <c r="R86" s="20" t="s">
        <v>375</v>
      </c>
      <c r="S86" s="20"/>
      <c r="T86" s="20">
        <v>14</v>
      </c>
    </row>
    <row r="87" spans="1:20" ht="12.75">
      <c r="A87" s="20">
        <v>3</v>
      </c>
      <c r="B87" s="44" t="s">
        <v>1323</v>
      </c>
      <c r="C87" s="45" t="s">
        <v>27</v>
      </c>
      <c r="D87" s="20" t="s">
        <v>1196</v>
      </c>
      <c r="E87" s="20">
        <v>100</v>
      </c>
      <c r="F87" s="20" t="s">
        <v>328</v>
      </c>
      <c r="G87" s="20" t="s">
        <v>329</v>
      </c>
      <c r="H87" s="20" t="s">
        <v>23</v>
      </c>
      <c r="I87" s="20" t="s">
        <v>20</v>
      </c>
      <c r="J87" s="46">
        <v>27547</v>
      </c>
      <c r="K87" s="20" t="s">
        <v>19</v>
      </c>
      <c r="L87" s="19">
        <v>97.95</v>
      </c>
      <c r="M87" s="32">
        <v>0.6757</v>
      </c>
      <c r="N87" s="20">
        <v>100</v>
      </c>
      <c r="O87" s="20">
        <v>37</v>
      </c>
      <c r="P87" s="20">
        <f t="shared" si="6"/>
        <v>3700</v>
      </c>
      <c r="Q87" s="32">
        <f t="shared" si="7"/>
        <v>2500.0899999999997</v>
      </c>
      <c r="R87" s="20"/>
      <c r="S87" s="20"/>
      <c r="T87" s="20">
        <v>3</v>
      </c>
    </row>
    <row r="88" spans="1:20" ht="12.75">
      <c r="A88" s="20">
        <v>2</v>
      </c>
      <c r="B88" s="44" t="s">
        <v>1324</v>
      </c>
      <c r="C88" s="45" t="s">
        <v>27</v>
      </c>
      <c r="D88" s="20" t="s">
        <v>1196</v>
      </c>
      <c r="E88" s="20">
        <v>100</v>
      </c>
      <c r="F88" s="20" t="s">
        <v>1271</v>
      </c>
      <c r="G88" s="20" t="s">
        <v>134</v>
      </c>
      <c r="H88" s="20" t="s">
        <v>23</v>
      </c>
      <c r="I88" s="20" t="s">
        <v>20</v>
      </c>
      <c r="J88" s="46">
        <v>26831</v>
      </c>
      <c r="K88" s="20" t="s">
        <v>19</v>
      </c>
      <c r="L88" s="19">
        <v>91.3</v>
      </c>
      <c r="M88" s="32">
        <v>0.7249</v>
      </c>
      <c r="N88" s="20">
        <v>92.5</v>
      </c>
      <c r="O88" s="20">
        <v>27</v>
      </c>
      <c r="P88" s="20">
        <f t="shared" si="6"/>
        <v>2497.5</v>
      </c>
      <c r="Q88" s="32">
        <f t="shared" si="7"/>
        <v>1810.43775</v>
      </c>
      <c r="R88" s="20"/>
      <c r="S88" s="20" t="s">
        <v>1272</v>
      </c>
      <c r="T88" s="20">
        <v>2</v>
      </c>
    </row>
    <row r="89" spans="1:20" ht="12.75">
      <c r="A89" s="20">
        <v>12</v>
      </c>
      <c r="B89" s="44" t="s">
        <v>443</v>
      </c>
      <c r="C89" s="45" t="s">
        <v>27</v>
      </c>
      <c r="D89" s="20" t="s">
        <v>1196</v>
      </c>
      <c r="E89" s="20">
        <v>110</v>
      </c>
      <c r="F89" s="20" t="s">
        <v>356</v>
      </c>
      <c r="G89" s="20" t="s">
        <v>329</v>
      </c>
      <c r="H89" s="20" t="s">
        <v>23</v>
      </c>
      <c r="I89" s="20" t="s">
        <v>20</v>
      </c>
      <c r="J89" s="46">
        <v>30486</v>
      </c>
      <c r="K89" s="20" t="s">
        <v>19</v>
      </c>
      <c r="L89" s="19">
        <v>102.5</v>
      </c>
      <c r="M89" s="32">
        <v>0.6873</v>
      </c>
      <c r="N89" s="20">
        <v>102.5</v>
      </c>
      <c r="O89" s="20">
        <v>39</v>
      </c>
      <c r="P89" s="20">
        <f t="shared" si="6"/>
        <v>3997.5</v>
      </c>
      <c r="Q89" s="32">
        <f t="shared" si="7"/>
        <v>2747.48175</v>
      </c>
      <c r="R89" s="20" t="s">
        <v>374</v>
      </c>
      <c r="S89" s="20"/>
      <c r="T89" s="20">
        <v>27</v>
      </c>
    </row>
  </sheetData>
  <sheetProtection/>
  <mergeCells count="17">
    <mergeCell ref="M3:M4"/>
    <mergeCell ref="N3:Q3"/>
    <mergeCell ref="R3:R4"/>
    <mergeCell ref="S3:S4"/>
    <mergeCell ref="T3:T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71"/>
  <sheetViews>
    <sheetView zoomScale="85" zoomScaleNormal="85" zoomScalePageLayoutView="0" workbookViewId="0" topLeftCell="E1">
      <selection activeCell="AL225" sqref="AL225"/>
    </sheetView>
  </sheetViews>
  <sheetFormatPr defaultColWidth="9.00390625" defaultRowHeight="12.75"/>
  <cols>
    <col min="1" max="1" width="5.00390625" style="25" bestFit="1" customWidth="1"/>
    <col min="2" max="2" width="6.00390625" style="25" bestFit="1" customWidth="1"/>
    <col min="3" max="3" width="6.625" style="25" customWidth="1"/>
    <col min="4" max="4" width="8.875" style="25" bestFit="1" customWidth="1"/>
    <col min="5" max="5" width="5.125" style="25" bestFit="1" customWidth="1"/>
    <col min="6" max="6" width="20.875" style="25" bestFit="1" customWidth="1"/>
    <col min="7" max="7" width="24.625" style="25" customWidth="1"/>
    <col min="8" max="8" width="22.375" style="25" customWidth="1"/>
    <col min="9" max="9" width="12.375" style="25" customWidth="1"/>
    <col min="10" max="10" width="13.25390625" style="26" customWidth="1"/>
    <col min="11" max="11" width="18.625" style="30" customWidth="1"/>
    <col min="12" max="12" width="6.75390625" style="25" bestFit="1" customWidth="1"/>
    <col min="13" max="13" width="7.125" style="21" customWidth="1"/>
    <col min="14" max="14" width="5.125" style="21" bestFit="1" customWidth="1"/>
    <col min="15" max="15" width="6.125" style="25" bestFit="1" customWidth="1"/>
    <col min="16" max="16" width="6.125" style="28" bestFit="1" customWidth="1"/>
    <col min="17" max="17" width="2.00390625" style="40" bestFit="1" customWidth="1"/>
    <col min="18" max="18" width="6.625" style="25" bestFit="1" customWidth="1"/>
    <col min="19" max="19" width="8.75390625" style="25" customWidth="1"/>
    <col min="20" max="20" width="6.75390625" style="25" customWidth="1"/>
    <col min="21" max="21" width="5.125" style="25" customWidth="1"/>
    <col min="22" max="22" width="6.125" style="28" customWidth="1"/>
    <col min="23" max="23" width="2.00390625" style="40" customWidth="1"/>
    <col min="24" max="24" width="6.625" style="28" customWidth="1"/>
    <col min="25" max="25" width="8.75390625" style="30" customWidth="1"/>
    <col min="26" max="26" width="7.375" style="25" customWidth="1"/>
    <col min="27" max="27" width="8.75390625" style="21" customWidth="1"/>
    <col min="28" max="29" width="6.125" style="25" bestFit="1" customWidth="1"/>
    <col min="30" max="30" width="6.125" style="28" bestFit="1" customWidth="1"/>
    <col min="31" max="31" width="2.00390625" style="40" bestFit="1" customWidth="1"/>
    <col min="32" max="32" width="6.625" style="28" bestFit="1" customWidth="1"/>
    <col min="33" max="33" width="8.75390625" style="30" bestFit="1" customWidth="1"/>
    <col min="34" max="34" width="6.125" style="25" bestFit="1" customWidth="1"/>
    <col min="35" max="35" width="8.75390625" style="25" bestFit="1" customWidth="1"/>
    <col min="36" max="36" width="21.375" style="25" bestFit="1" customWidth="1"/>
    <col min="37" max="37" width="15.25390625" style="25" bestFit="1" customWidth="1"/>
    <col min="38" max="16384" width="9.125" style="25" customWidth="1"/>
  </cols>
  <sheetData>
    <row r="1" spans="3:22" ht="20.25">
      <c r="C1" s="35" t="s">
        <v>1143</v>
      </c>
      <c r="D1" s="22"/>
      <c r="E1" s="22"/>
      <c r="F1" s="22"/>
      <c r="G1" s="22"/>
      <c r="H1" s="24"/>
      <c r="J1" s="23"/>
      <c r="K1" s="71"/>
      <c r="L1" s="22"/>
      <c r="M1" s="33"/>
      <c r="N1" s="33"/>
      <c r="O1" s="22"/>
      <c r="P1" s="22"/>
      <c r="Q1" s="24"/>
      <c r="R1" s="22"/>
      <c r="S1" s="22"/>
      <c r="T1" s="22"/>
      <c r="U1" s="22"/>
      <c r="V1" s="36"/>
    </row>
    <row r="2" spans="2:22" ht="21" thickBot="1">
      <c r="B2" s="25" t="s">
        <v>22</v>
      </c>
      <c r="C2" s="35" t="s">
        <v>1282</v>
      </c>
      <c r="D2" s="22"/>
      <c r="E2" s="22"/>
      <c r="F2" s="22"/>
      <c r="G2" s="22"/>
      <c r="H2" s="24"/>
      <c r="K2" s="35"/>
      <c r="L2" s="22"/>
      <c r="M2" s="33"/>
      <c r="N2" s="33"/>
      <c r="O2" s="22"/>
      <c r="P2" s="22"/>
      <c r="Q2" s="24"/>
      <c r="R2" s="22"/>
      <c r="S2" s="22"/>
      <c r="T2" s="22"/>
      <c r="U2" s="22"/>
      <c r="V2" s="36"/>
    </row>
    <row r="3" spans="1:38" ht="12.75">
      <c r="A3" s="13" t="s">
        <v>18</v>
      </c>
      <c r="B3" s="16" t="s">
        <v>8</v>
      </c>
      <c r="C3" s="7" t="s">
        <v>24</v>
      </c>
      <c r="D3" s="7" t="s">
        <v>25</v>
      </c>
      <c r="E3" s="16" t="s">
        <v>2</v>
      </c>
      <c r="F3" s="16" t="s">
        <v>3</v>
      </c>
      <c r="G3" s="16" t="s">
        <v>21</v>
      </c>
      <c r="H3" s="16" t="s">
        <v>10</v>
      </c>
      <c r="I3" s="16" t="s">
        <v>11</v>
      </c>
      <c r="J3" s="16" t="s">
        <v>7</v>
      </c>
      <c r="K3" s="16" t="s">
        <v>4</v>
      </c>
      <c r="L3" s="11" t="s">
        <v>1</v>
      </c>
      <c r="M3" s="9" t="s">
        <v>0</v>
      </c>
      <c r="N3" s="14" t="s">
        <v>12</v>
      </c>
      <c r="O3" s="14"/>
      <c r="P3" s="14"/>
      <c r="Q3" s="14"/>
      <c r="R3" s="14"/>
      <c r="S3" s="14"/>
      <c r="T3" s="14" t="s">
        <v>5</v>
      </c>
      <c r="U3" s="14"/>
      <c r="V3" s="14"/>
      <c r="W3" s="14"/>
      <c r="X3" s="14"/>
      <c r="Y3" s="14"/>
      <c r="Z3" s="14" t="s">
        <v>13</v>
      </c>
      <c r="AA3" s="14"/>
      <c r="AB3" s="14" t="s">
        <v>14</v>
      </c>
      <c r="AC3" s="14"/>
      <c r="AD3" s="14"/>
      <c r="AE3" s="14"/>
      <c r="AF3" s="14"/>
      <c r="AG3" s="14"/>
      <c r="AH3" s="14" t="s">
        <v>15</v>
      </c>
      <c r="AI3" s="14"/>
      <c r="AJ3" s="18" t="s">
        <v>9</v>
      </c>
      <c r="AK3" s="18" t="s">
        <v>32</v>
      </c>
      <c r="AL3" s="13" t="s">
        <v>18</v>
      </c>
    </row>
    <row r="4" spans="1:38" s="27" customFormat="1" ht="13.5" customHeight="1" thickBot="1">
      <c r="A4" s="12"/>
      <c r="B4" s="15"/>
      <c r="C4" s="6"/>
      <c r="D4" s="6"/>
      <c r="E4" s="15"/>
      <c r="F4" s="15"/>
      <c r="G4" s="15"/>
      <c r="H4" s="15"/>
      <c r="I4" s="15"/>
      <c r="J4" s="15"/>
      <c r="K4" s="15"/>
      <c r="L4" s="10"/>
      <c r="M4" s="8"/>
      <c r="N4" s="37">
        <v>1</v>
      </c>
      <c r="O4" s="38">
        <v>2</v>
      </c>
      <c r="P4" s="38">
        <v>3</v>
      </c>
      <c r="Q4" s="37">
        <v>4</v>
      </c>
      <c r="R4" s="37" t="s">
        <v>6</v>
      </c>
      <c r="S4" s="39" t="s">
        <v>0</v>
      </c>
      <c r="T4" s="37">
        <v>1</v>
      </c>
      <c r="U4" s="37">
        <v>2</v>
      </c>
      <c r="V4" s="37">
        <v>3</v>
      </c>
      <c r="W4" s="37">
        <v>4</v>
      </c>
      <c r="X4" s="37" t="s">
        <v>6</v>
      </c>
      <c r="Y4" s="39" t="s">
        <v>0</v>
      </c>
      <c r="Z4" s="37" t="s">
        <v>16</v>
      </c>
      <c r="AA4" s="39" t="s">
        <v>0</v>
      </c>
      <c r="AB4" s="37">
        <v>1</v>
      </c>
      <c r="AC4" s="38">
        <v>2</v>
      </c>
      <c r="AD4" s="37">
        <v>3</v>
      </c>
      <c r="AE4" s="37">
        <v>4</v>
      </c>
      <c r="AF4" s="37" t="s">
        <v>6</v>
      </c>
      <c r="AG4" s="39" t="s">
        <v>0</v>
      </c>
      <c r="AH4" s="37" t="s">
        <v>17</v>
      </c>
      <c r="AI4" s="39" t="s">
        <v>0</v>
      </c>
      <c r="AJ4" s="17"/>
      <c r="AK4" s="17"/>
      <c r="AL4" s="12"/>
    </row>
    <row r="5" spans="1:38" ht="12.75">
      <c r="A5" s="20"/>
      <c r="B5" s="20"/>
      <c r="C5" s="20"/>
      <c r="D5" s="20"/>
      <c r="E5" s="20"/>
      <c r="F5" s="31" t="s">
        <v>126</v>
      </c>
      <c r="G5" s="31" t="s">
        <v>130</v>
      </c>
      <c r="H5" s="20"/>
      <c r="I5" s="20"/>
      <c r="J5" s="97"/>
      <c r="K5" s="45"/>
      <c r="L5" s="96"/>
      <c r="M5" s="101"/>
      <c r="N5" s="29"/>
      <c r="O5" s="20"/>
      <c r="P5" s="31"/>
      <c r="Q5" s="42"/>
      <c r="R5" s="20"/>
      <c r="S5" s="20"/>
      <c r="T5" s="20"/>
      <c r="U5" s="20"/>
      <c r="V5" s="31"/>
      <c r="W5" s="42"/>
      <c r="X5" s="31"/>
      <c r="Y5" s="32"/>
      <c r="Z5" s="20"/>
      <c r="AA5" s="29"/>
      <c r="AB5" s="20"/>
      <c r="AC5" s="20"/>
      <c r="AD5" s="31"/>
      <c r="AE5" s="42"/>
      <c r="AF5" s="31"/>
      <c r="AG5" s="32"/>
      <c r="AH5" s="20"/>
      <c r="AI5" s="20"/>
      <c r="AJ5" s="20"/>
      <c r="AK5" s="20"/>
      <c r="AL5" s="20"/>
    </row>
    <row r="6" spans="1:38" ht="12.75">
      <c r="A6" s="20">
        <v>12</v>
      </c>
      <c r="B6" s="20">
        <v>1</v>
      </c>
      <c r="C6" s="20" t="s">
        <v>37</v>
      </c>
      <c r="D6" s="20" t="s">
        <v>30</v>
      </c>
      <c r="E6" s="20">
        <v>44</v>
      </c>
      <c r="F6" s="20" t="s">
        <v>1293</v>
      </c>
      <c r="G6" s="20" t="s">
        <v>812</v>
      </c>
      <c r="H6" s="20" t="s">
        <v>23</v>
      </c>
      <c r="I6" s="20" t="s">
        <v>20</v>
      </c>
      <c r="J6" s="97">
        <v>38808</v>
      </c>
      <c r="K6" s="45" t="s">
        <v>137</v>
      </c>
      <c r="L6" s="96">
        <v>33.9</v>
      </c>
      <c r="M6" s="101">
        <v>1.6154</v>
      </c>
      <c r="N6" s="29">
        <v>40</v>
      </c>
      <c r="O6" s="20">
        <v>45</v>
      </c>
      <c r="P6" s="20">
        <v>50</v>
      </c>
      <c r="Q6" s="42"/>
      <c r="R6" s="20">
        <v>50</v>
      </c>
      <c r="S6" s="101">
        <f aca="true" t="shared" si="0" ref="S6:S29">R6*M6</f>
        <v>80.77</v>
      </c>
      <c r="T6" s="20"/>
      <c r="U6" s="20"/>
      <c r="V6" s="20"/>
      <c r="W6" s="42"/>
      <c r="X6" s="31"/>
      <c r="Y6" s="32">
        <f aca="true" t="shared" si="1" ref="Y6:Y29">X6*M6</f>
        <v>0</v>
      </c>
      <c r="Z6" s="20">
        <f aca="true" t="shared" si="2" ref="Z6:Z29">X6+R6</f>
        <v>50</v>
      </c>
      <c r="AA6" s="32">
        <f aca="true" t="shared" si="3" ref="AA6:AA29">Z6*M6</f>
        <v>80.77</v>
      </c>
      <c r="AB6" s="20"/>
      <c r="AC6" s="20"/>
      <c r="AD6" s="31"/>
      <c r="AE6" s="42"/>
      <c r="AF6" s="31"/>
      <c r="AG6" s="32">
        <f aca="true" t="shared" si="4" ref="AG6:AG29">AF6*M6</f>
        <v>0</v>
      </c>
      <c r="AH6" s="20">
        <f aca="true" t="shared" si="5" ref="AH6:AH29">AF6+Z6</f>
        <v>50</v>
      </c>
      <c r="AI6" s="32">
        <f aca="true" t="shared" si="6" ref="AI6:AI29">AH6*M6</f>
        <v>80.77</v>
      </c>
      <c r="AJ6" s="20"/>
      <c r="AK6" s="20" t="s">
        <v>813</v>
      </c>
      <c r="AL6" s="20">
        <v>12</v>
      </c>
    </row>
    <row r="7" spans="1:38" ht="12.75">
      <c r="A7" s="20">
        <v>5</v>
      </c>
      <c r="B7" s="20">
        <v>2</v>
      </c>
      <c r="C7" s="20" t="s">
        <v>37</v>
      </c>
      <c r="D7" s="20" t="s">
        <v>30</v>
      </c>
      <c r="E7" s="20">
        <v>44</v>
      </c>
      <c r="F7" s="20" t="s">
        <v>1292</v>
      </c>
      <c r="G7" s="20" t="s">
        <v>812</v>
      </c>
      <c r="H7" s="20" t="s">
        <v>23</v>
      </c>
      <c r="I7" s="20" t="s">
        <v>20</v>
      </c>
      <c r="J7" s="97">
        <v>39510</v>
      </c>
      <c r="K7" s="45" t="s">
        <v>137</v>
      </c>
      <c r="L7" s="96">
        <v>33.6</v>
      </c>
      <c r="M7" s="101">
        <v>1.6154</v>
      </c>
      <c r="N7" s="29">
        <v>40</v>
      </c>
      <c r="O7" s="74">
        <v>45</v>
      </c>
      <c r="P7" s="20">
        <v>45</v>
      </c>
      <c r="Q7" s="42"/>
      <c r="R7" s="20">
        <v>45</v>
      </c>
      <c r="S7" s="101">
        <f t="shared" si="0"/>
        <v>72.693</v>
      </c>
      <c r="T7" s="20"/>
      <c r="U7" s="20"/>
      <c r="V7" s="20"/>
      <c r="W7" s="42"/>
      <c r="X7" s="31"/>
      <c r="Y7" s="32">
        <f t="shared" si="1"/>
        <v>0</v>
      </c>
      <c r="Z7" s="20">
        <f t="shared" si="2"/>
        <v>45</v>
      </c>
      <c r="AA7" s="32">
        <f t="shared" si="3"/>
        <v>72.693</v>
      </c>
      <c r="AB7" s="20"/>
      <c r="AC7" s="20"/>
      <c r="AD7" s="31"/>
      <c r="AE7" s="42"/>
      <c r="AF7" s="31"/>
      <c r="AG7" s="32">
        <f t="shared" si="4"/>
        <v>0</v>
      </c>
      <c r="AH7" s="20">
        <f t="shared" si="5"/>
        <v>45</v>
      </c>
      <c r="AI7" s="32">
        <f t="shared" si="6"/>
        <v>72.693</v>
      </c>
      <c r="AJ7" s="20"/>
      <c r="AK7" s="20" t="s">
        <v>813</v>
      </c>
      <c r="AL7" s="20">
        <v>5</v>
      </c>
    </row>
    <row r="8" spans="1:38" ht="12.75">
      <c r="A8" s="20">
        <v>12</v>
      </c>
      <c r="B8" s="20">
        <v>1</v>
      </c>
      <c r="C8" s="20" t="s">
        <v>37</v>
      </c>
      <c r="D8" s="20" t="s">
        <v>30</v>
      </c>
      <c r="E8" s="20">
        <v>56</v>
      </c>
      <c r="F8" s="20" t="s">
        <v>1295</v>
      </c>
      <c r="G8" s="20" t="s">
        <v>812</v>
      </c>
      <c r="H8" s="20" t="s">
        <v>23</v>
      </c>
      <c r="I8" s="20" t="s">
        <v>20</v>
      </c>
      <c r="J8" s="97">
        <v>38735</v>
      </c>
      <c r="K8" s="45" t="s">
        <v>137</v>
      </c>
      <c r="L8" s="96">
        <v>53.3</v>
      </c>
      <c r="M8" s="101">
        <v>1.1374</v>
      </c>
      <c r="N8" s="29">
        <v>67.5</v>
      </c>
      <c r="O8" s="20">
        <v>72.5</v>
      </c>
      <c r="P8" s="20">
        <v>77.5</v>
      </c>
      <c r="Q8" s="42"/>
      <c r="R8" s="20">
        <v>77.5</v>
      </c>
      <c r="S8" s="101">
        <f t="shared" si="0"/>
        <v>88.1485</v>
      </c>
      <c r="T8" s="20"/>
      <c r="U8" s="20"/>
      <c r="V8" s="20"/>
      <c r="W8" s="42"/>
      <c r="X8" s="31"/>
      <c r="Y8" s="32">
        <f t="shared" si="1"/>
        <v>0</v>
      </c>
      <c r="Z8" s="20">
        <f t="shared" si="2"/>
        <v>77.5</v>
      </c>
      <c r="AA8" s="32">
        <f t="shared" si="3"/>
        <v>88.1485</v>
      </c>
      <c r="AB8" s="20"/>
      <c r="AC8" s="20"/>
      <c r="AD8" s="31"/>
      <c r="AE8" s="42"/>
      <c r="AF8" s="31"/>
      <c r="AG8" s="32">
        <f t="shared" si="4"/>
        <v>0</v>
      </c>
      <c r="AH8" s="20">
        <f t="shared" si="5"/>
        <v>77.5</v>
      </c>
      <c r="AI8" s="32">
        <f t="shared" si="6"/>
        <v>88.1485</v>
      </c>
      <c r="AJ8" s="20"/>
      <c r="AK8" s="20" t="s">
        <v>813</v>
      </c>
      <c r="AL8" s="20">
        <v>12</v>
      </c>
    </row>
    <row r="9" spans="1:38" ht="12.75">
      <c r="A9" s="20">
        <v>5</v>
      </c>
      <c r="B9" s="20">
        <v>2</v>
      </c>
      <c r="C9" s="20" t="s">
        <v>37</v>
      </c>
      <c r="D9" s="20" t="s">
        <v>30</v>
      </c>
      <c r="E9" s="20">
        <v>56</v>
      </c>
      <c r="F9" s="20" t="s">
        <v>1294</v>
      </c>
      <c r="G9" s="20" t="s">
        <v>812</v>
      </c>
      <c r="H9" s="20" t="s">
        <v>23</v>
      </c>
      <c r="I9" s="20" t="s">
        <v>20</v>
      </c>
      <c r="J9" s="97">
        <v>39664</v>
      </c>
      <c r="K9" s="45" t="s">
        <v>137</v>
      </c>
      <c r="L9" s="96">
        <v>52.6</v>
      </c>
      <c r="M9" s="101">
        <v>1.1548</v>
      </c>
      <c r="N9" s="29">
        <v>60</v>
      </c>
      <c r="O9" s="20">
        <v>70</v>
      </c>
      <c r="P9" s="20">
        <v>75</v>
      </c>
      <c r="Q9" s="42"/>
      <c r="R9" s="20">
        <v>75</v>
      </c>
      <c r="S9" s="101">
        <f t="shared" si="0"/>
        <v>86.61</v>
      </c>
      <c r="T9" s="20"/>
      <c r="U9" s="20"/>
      <c r="V9" s="20"/>
      <c r="W9" s="42"/>
      <c r="X9" s="31"/>
      <c r="Y9" s="32">
        <f t="shared" si="1"/>
        <v>0</v>
      </c>
      <c r="Z9" s="20">
        <f t="shared" si="2"/>
        <v>75</v>
      </c>
      <c r="AA9" s="32">
        <f t="shared" si="3"/>
        <v>86.61</v>
      </c>
      <c r="AB9" s="20"/>
      <c r="AC9" s="20"/>
      <c r="AD9" s="31"/>
      <c r="AE9" s="42"/>
      <c r="AF9" s="31"/>
      <c r="AG9" s="32">
        <f t="shared" si="4"/>
        <v>0</v>
      </c>
      <c r="AH9" s="20">
        <f t="shared" si="5"/>
        <v>75</v>
      </c>
      <c r="AI9" s="32">
        <f t="shared" si="6"/>
        <v>86.61</v>
      </c>
      <c r="AJ9" s="20"/>
      <c r="AK9" s="20" t="s">
        <v>813</v>
      </c>
      <c r="AL9" s="20">
        <v>5</v>
      </c>
    </row>
    <row r="10" spans="1:38" ht="12.75">
      <c r="A10" s="20">
        <v>12</v>
      </c>
      <c r="B10" s="20">
        <v>1</v>
      </c>
      <c r="C10" s="20" t="s">
        <v>37</v>
      </c>
      <c r="D10" s="20" t="s">
        <v>30</v>
      </c>
      <c r="E10" s="20">
        <v>60</v>
      </c>
      <c r="F10" s="20" t="s">
        <v>1296</v>
      </c>
      <c r="G10" s="20" t="s">
        <v>812</v>
      </c>
      <c r="H10" s="20" t="s">
        <v>23</v>
      </c>
      <c r="I10" s="20" t="s">
        <v>20</v>
      </c>
      <c r="J10" s="97">
        <v>38261</v>
      </c>
      <c r="K10" s="45" t="s">
        <v>137</v>
      </c>
      <c r="L10" s="96">
        <v>59.12</v>
      </c>
      <c r="M10" s="101">
        <v>1.0156</v>
      </c>
      <c r="N10" s="29">
        <v>90</v>
      </c>
      <c r="O10" s="20">
        <v>105</v>
      </c>
      <c r="P10" s="74">
        <v>110</v>
      </c>
      <c r="Q10" s="42"/>
      <c r="R10" s="20">
        <v>105</v>
      </c>
      <c r="S10" s="101">
        <f t="shared" si="0"/>
        <v>106.638</v>
      </c>
      <c r="T10" s="20"/>
      <c r="U10" s="20"/>
      <c r="V10" s="20"/>
      <c r="W10" s="42"/>
      <c r="X10" s="31"/>
      <c r="Y10" s="32">
        <f t="shared" si="1"/>
        <v>0</v>
      </c>
      <c r="Z10" s="20">
        <f t="shared" si="2"/>
        <v>105</v>
      </c>
      <c r="AA10" s="32">
        <f t="shared" si="3"/>
        <v>106.638</v>
      </c>
      <c r="AB10" s="20"/>
      <c r="AC10" s="20"/>
      <c r="AD10" s="31"/>
      <c r="AE10" s="42"/>
      <c r="AF10" s="31"/>
      <c r="AG10" s="32">
        <f t="shared" si="4"/>
        <v>0</v>
      </c>
      <c r="AH10" s="20">
        <f t="shared" si="5"/>
        <v>105</v>
      </c>
      <c r="AI10" s="32">
        <f t="shared" si="6"/>
        <v>106.638</v>
      </c>
      <c r="AJ10" s="20" t="s">
        <v>376</v>
      </c>
      <c r="AK10" s="20" t="s">
        <v>813</v>
      </c>
      <c r="AL10" s="20">
        <v>48</v>
      </c>
    </row>
    <row r="11" spans="1:38" ht="12.75">
      <c r="A11" s="20">
        <v>12</v>
      </c>
      <c r="B11" s="20">
        <v>1</v>
      </c>
      <c r="C11" s="20" t="s">
        <v>37</v>
      </c>
      <c r="D11" s="20" t="s">
        <v>30</v>
      </c>
      <c r="E11" s="20">
        <v>67.5</v>
      </c>
      <c r="F11" s="20" t="s">
        <v>1306</v>
      </c>
      <c r="G11" s="20" t="s">
        <v>1307</v>
      </c>
      <c r="H11" s="20" t="s">
        <v>498</v>
      </c>
      <c r="I11" s="20" t="s">
        <v>20</v>
      </c>
      <c r="J11" s="97">
        <v>18755</v>
      </c>
      <c r="K11" s="45" t="s">
        <v>171</v>
      </c>
      <c r="L11" s="96">
        <v>67.3</v>
      </c>
      <c r="M11" s="101">
        <v>1.4629</v>
      </c>
      <c r="N11" s="29">
        <v>115</v>
      </c>
      <c r="O11" s="74">
        <v>120</v>
      </c>
      <c r="P11" s="20">
        <v>120</v>
      </c>
      <c r="Q11" s="42"/>
      <c r="R11" s="20">
        <v>120</v>
      </c>
      <c r="S11" s="101">
        <f t="shared" si="0"/>
        <v>175.548</v>
      </c>
      <c r="T11" s="20"/>
      <c r="U11" s="20"/>
      <c r="V11" s="31"/>
      <c r="W11" s="42"/>
      <c r="X11" s="31"/>
      <c r="Y11" s="32">
        <f t="shared" si="1"/>
        <v>0</v>
      </c>
      <c r="Z11" s="20">
        <f t="shared" si="2"/>
        <v>120</v>
      </c>
      <c r="AA11" s="32">
        <f t="shared" si="3"/>
        <v>175.548</v>
      </c>
      <c r="AB11" s="20"/>
      <c r="AC11" s="20"/>
      <c r="AD11" s="31"/>
      <c r="AE11" s="42"/>
      <c r="AF11" s="31"/>
      <c r="AG11" s="32">
        <f t="shared" si="4"/>
        <v>0</v>
      </c>
      <c r="AH11" s="20">
        <f t="shared" si="5"/>
        <v>120</v>
      </c>
      <c r="AI11" s="32">
        <f t="shared" si="6"/>
        <v>175.548</v>
      </c>
      <c r="AJ11" s="20" t="s">
        <v>370</v>
      </c>
      <c r="AK11" s="20"/>
      <c r="AL11" s="20">
        <v>48</v>
      </c>
    </row>
    <row r="12" spans="1:38" ht="12.75">
      <c r="A12" s="20">
        <v>12</v>
      </c>
      <c r="B12" s="20">
        <v>1</v>
      </c>
      <c r="C12" s="20" t="s">
        <v>37</v>
      </c>
      <c r="D12" s="20" t="s">
        <v>30</v>
      </c>
      <c r="E12" s="20">
        <v>67.5</v>
      </c>
      <c r="F12" s="20" t="s">
        <v>1321</v>
      </c>
      <c r="G12" s="20" t="s">
        <v>812</v>
      </c>
      <c r="H12" s="20" t="s">
        <v>23</v>
      </c>
      <c r="I12" s="20" t="s">
        <v>20</v>
      </c>
      <c r="J12" s="97">
        <v>37796</v>
      </c>
      <c r="K12" s="45" t="s">
        <v>135</v>
      </c>
      <c r="L12" s="96">
        <v>64.1</v>
      </c>
      <c r="M12" s="101">
        <v>0.8983</v>
      </c>
      <c r="N12" s="29">
        <v>95</v>
      </c>
      <c r="O12" s="20">
        <v>100</v>
      </c>
      <c r="P12" s="20">
        <v>107.5</v>
      </c>
      <c r="Q12" s="42"/>
      <c r="R12" s="20">
        <v>107.5</v>
      </c>
      <c r="S12" s="101">
        <f t="shared" si="0"/>
        <v>96.56725</v>
      </c>
      <c r="T12" s="20"/>
      <c r="U12" s="20"/>
      <c r="V12" s="31"/>
      <c r="W12" s="42"/>
      <c r="X12" s="31"/>
      <c r="Y12" s="32">
        <f t="shared" si="1"/>
        <v>0</v>
      </c>
      <c r="Z12" s="20">
        <f t="shared" si="2"/>
        <v>107.5</v>
      </c>
      <c r="AA12" s="32">
        <f t="shared" si="3"/>
        <v>96.56725</v>
      </c>
      <c r="AB12" s="20"/>
      <c r="AC12" s="20"/>
      <c r="AD12" s="31"/>
      <c r="AE12" s="42"/>
      <c r="AF12" s="31"/>
      <c r="AG12" s="32">
        <f t="shared" si="4"/>
        <v>0</v>
      </c>
      <c r="AH12" s="20">
        <f t="shared" si="5"/>
        <v>107.5</v>
      </c>
      <c r="AI12" s="32">
        <f t="shared" si="6"/>
        <v>96.56725</v>
      </c>
      <c r="AJ12" s="20" t="s">
        <v>377</v>
      </c>
      <c r="AK12" s="20" t="s">
        <v>813</v>
      </c>
      <c r="AL12" s="20">
        <v>27</v>
      </c>
    </row>
    <row r="13" spans="1:38" ht="12.75">
      <c r="A13" s="20">
        <v>0</v>
      </c>
      <c r="B13" s="20" t="s">
        <v>172</v>
      </c>
      <c r="C13" s="20" t="s">
        <v>37</v>
      </c>
      <c r="D13" s="20" t="s">
        <v>30</v>
      </c>
      <c r="E13" s="20">
        <v>75</v>
      </c>
      <c r="F13" s="20" t="s">
        <v>1326</v>
      </c>
      <c r="G13" s="20" t="s">
        <v>812</v>
      </c>
      <c r="H13" s="20" t="s">
        <v>23</v>
      </c>
      <c r="I13" s="20" t="s">
        <v>20</v>
      </c>
      <c r="J13" s="46">
        <v>15180</v>
      </c>
      <c r="K13" s="20" t="s">
        <v>842</v>
      </c>
      <c r="L13" s="19">
        <v>74.5</v>
      </c>
      <c r="M13" s="32">
        <v>1.3928</v>
      </c>
      <c r="N13" s="74">
        <v>90</v>
      </c>
      <c r="O13" s="74">
        <v>0</v>
      </c>
      <c r="P13" s="74">
        <v>0</v>
      </c>
      <c r="Q13" s="42"/>
      <c r="R13" s="20">
        <v>0</v>
      </c>
      <c r="S13" s="32">
        <f t="shared" si="0"/>
        <v>0</v>
      </c>
      <c r="T13" s="20"/>
      <c r="U13" s="20"/>
      <c r="V13" s="31"/>
      <c r="W13" s="42"/>
      <c r="X13" s="31"/>
      <c r="Y13" s="32">
        <f t="shared" si="1"/>
        <v>0</v>
      </c>
      <c r="Z13" s="20">
        <f t="shared" si="2"/>
        <v>0</v>
      </c>
      <c r="AA13" s="32">
        <f t="shared" si="3"/>
        <v>0</v>
      </c>
      <c r="AB13" s="20"/>
      <c r="AC13" s="20"/>
      <c r="AD13" s="31"/>
      <c r="AE13" s="42"/>
      <c r="AF13" s="31"/>
      <c r="AG13" s="32">
        <f t="shared" si="4"/>
        <v>0</v>
      </c>
      <c r="AH13" s="20">
        <f t="shared" si="5"/>
        <v>0</v>
      </c>
      <c r="AI13" s="32">
        <f t="shared" si="6"/>
        <v>0</v>
      </c>
      <c r="AJ13" s="20"/>
      <c r="AK13" s="20"/>
      <c r="AL13" s="20">
        <v>0</v>
      </c>
    </row>
    <row r="14" spans="1:38" ht="12.75">
      <c r="A14" s="20">
        <v>12</v>
      </c>
      <c r="B14" s="20">
        <v>1</v>
      </c>
      <c r="C14" s="20" t="s">
        <v>37</v>
      </c>
      <c r="D14" s="20" t="s">
        <v>30</v>
      </c>
      <c r="E14" s="20">
        <v>75</v>
      </c>
      <c r="F14" s="20" t="s">
        <v>1408</v>
      </c>
      <c r="G14" s="20" t="s">
        <v>64</v>
      </c>
      <c r="H14" s="20" t="s">
        <v>64</v>
      </c>
      <c r="I14" s="20" t="s">
        <v>64</v>
      </c>
      <c r="J14" s="97">
        <v>29941</v>
      </c>
      <c r="K14" s="45" t="s">
        <v>19</v>
      </c>
      <c r="L14" s="96">
        <v>74.8</v>
      </c>
      <c r="M14" s="101">
        <v>0.6559</v>
      </c>
      <c r="N14" s="20">
        <v>180</v>
      </c>
      <c r="O14" s="20">
        <v>190</v>
      </c>
      <c r="P14" s="20">
        <v>200</v>
      </c>
      <c r="Q14" s="42"/>
      <c r="R14" s="20">
        <v>200</v>
      </c>
      <c r="S14" s="101">
        <f t="shared" si="0"/>
        <v>131.18</v>
      </c>
      <c r="T14" s="20"/>
      <c r="U14" s="20"/>
      <c r="V14" s="31"/>
      <c r="W14" s="42"/>
      <c r="X14" s="31"/>
      <c r="Y14" s="32">
        <f t="shared" si="1"/>
        <v>0</v>
      </c>
      <c r="Z14" s="20">
        <f t="shared" si="2"/>
        <v>200</v>
      </c>
      <c r="AA14" s="32">
        <f t="shared" si="3"/>
        <v>131.18</v>
      </c>
      <c r="AB14" s="20"/>
      <c r="AC14" s="20"/>
      <c r="AD14" s="31"/>
      <c r="AE14" s="42"/>
      <c r="AF14" s="31"/>
      <c r="AG14" s="32">
        <f t="shared" si="4"/>
        <v>0</v>
      </c>
      <c r="AH14" s="20">
        <f t="shared" si="5"/>
        <v>200</v>
      </c>
      <c r="AI14" s="32">
        <f t="shared" si="6"/>
        <v>131.18</v>
      </c>
      <c r="AJ14" s="20" t="s">
        <v>373</v>
      </c>
      <c r="AK14" s="20"/>
      <c r="AL14" s="20">
        <v>48</v>
      </c>
    </row>
    <row r="15" spans="1:38" ht="12.75">
      <c r="A15" s="20">
        <v>5</v>
      </c>
      <c r="B15" s="20">
        <v>2</v>
      </c>
      <c r="C15" s="20" t="s">
        <v>37</v>
      </c>
      <c r="D15" s="20" t="s">
        <v>30</v>
      </c>
      <c r="E15" s="20">
        <v>75</v>
      </c>
      <c r="F15" s="20" t="s">
        <v>1409</v>
      </c>
      <c r="G15" s="20" t="s">
        <v>134</v>
      </c>
      <c r="H15" s="20" t="s">
        <v>23</v>
      </c>
      <c r="I15" s="20" t="s">
        <v>20</v>
      </c>
      <c r="J15" s="97">
        <v>31269</v>
      </c>
      <c r="K15" s="45" t="s">
        <v>19</v>
      </c>
      <c r="L15" s="96">
        <v>72.3</v>
      </c>
      <c r="M15" s="101">
        <v>0.6843</v>
      </c>
      <c r="N15" s="29">
        <v>145</v>
      </c>
      <c r="O15" s="20">
        <v>150</v>
      </c>
      <c r="P15" s="20">
        <v>160</v>
      </c>
      <c r="Q15" s="42"/>
      <c r="R15" s="20">
        <v>175</v>
      </c>
      <c r="S15" s="101">
        <f t="shared" si="0"/>
        <v>119.7525</v>
      </c>
      <c r="T15" s="20"/>
      <c r="U15" s="20"/>
      <c r="V15" s="20"/>
      <c r="W15" s="42"/>
      <c r="X15" s="31"/>
      <c r="Y15" s="32">
        <f t="shared" si="1"/>
        <v>0</v>
      </c>
      <c r="Z15" s="20">
        <f t="shared" si="2"/>
        <v>175</v>
      </c>
      <c r="AA15" s="32">
        <f t="shared" si="3"/>
        <v>119.7525</v>
      </c>
      <c r="AB15" s="20"/>
      <c r="AC15" s="20"/>
      <c r="AD15" s="31"/>
      <c r="AE15" s="42"/>
      <c r="AF15" s="31"/>
      <c r="AG15" s="32">
        <f t="shared" si="4"/>
        <v>0</v>
      </c>
      <c r="AH15" s="20">
        <f t="shared" si="5"/>
        <v>175</v>
      </c>
      <c r="AI15" s="32">
        <f t="shared" si="6"/>
        <v>119.7525</v>
      </c>
      <c r="AJ15" s="20"/>
      <c r="AK15" s="20" t="s">
        <v>511</v>
      </c>
      <c r="AL15" s="20">
        <v>5</v>
      </c>
    </row>
    <row r="16" spans="1:38" ht="12.75">
      <c r="A16" s="20">
        <v>12</v>
      </c>
      <c r="B16" s="20">
        <v>1</v>
      </c>
      <c r="C16" s="20" t="s">
        <v>37</v>
      </c>
      <c r="D16" s="20" t="s">
        <v>30</v>
      </c>
      <c r="E16" s="20">
        <v>75</v>
      </c>
      <c r="F16" s="20" t="s">
        <v>1327</v>
      </c>
      <c r="G16" s="20" t="s">
        <v>812</v>
      </c>
      <c r="H16" s="20" t="s">
        <v>23</v>
      </c>
      <c r="I16" s="20" t="s">
        <v>20</v>
      </c>
      <c r="J16" s="97">
        <v>38089</v>
      </c>
      <c r="K16" s="45" t="s">
        <v>135</v>
      </c>
      <c r="L16" s="96">
        <v>74.1</v>
      </c>
      <c r="M16" s="101">
        <v>0.8251</v>
      </c>
      <c r="N16" s="74">
        <v>115</v>
      </c>
      <c r="O16" s="20">
        <v>115</v>
      </c>
      <c r="P16" s="74">
        <v>130</v>
      </c>
      <c r="Q16" s="42"/>
      <c r="R16" s="20">
        <v>115</v>
      </c>
      <c r="S16" s="101">
        <f t="shared" si="0"/>
        <v>94.8865</v>
      </c>
      <c r="T16" s="20"/>
      <c r="U16" s="20"/>
      <c r="V16" s="31"/>
      <c r="W16" s="42"/>
      <c r="X16" s="31"/>
      <c r="Y16" s="32">
        <f t="shared" si="1"/>
        <v>0</v>
      </c>
      <c r="Z16" s="20">
        <f t="shared" si="2"/>
        <v>115</v>
      </c>
      <c r="AA16" s="32">
        <f t="shared" si="3"/>
        <v>94.8865</v>
      </c>
      <c r="AB16" s="20"/>
      <c r="AC16" s="20"/>
      <c r="AD16" s="31"/>
      <c r="AE16" s="42"/>
      <c r="AF16" s="31"/>
      <c r="AG16" s="32">
        <f t="shared" si="4"/>
        <v>0</v>
      </c>
      <c r="AH16" s="20">
        <f t="shared" si="5"/>
        <v>115</v>
      </c>
      <c r="AI16" s="32">
        <f t="shared" si="6"/>
        <v>94.8865</v>
      </c>
      <c r="AJ16" s="20" t="s">
        <v>378</v>
      </c>
      <c r="AK16" s="20" t="s">
        <v>813</v>
      </c>
      <c r="AL16" s="20">
        <v>21</v>
      </c>
    </row>
    <row r="17" spans="1:38" ht="12.75">
      <c r="A17" s="20">
        <v>12</v>
      </c>
      <c r="B17" s="20">
        <v>1</v>
      </c>
      <c r="C17" s="20" t="s">
        <v>37</v>
      </c>
      <c r="D17" s="20" t="s">
        <v>30</v>
      </c>
      <c r="E17" s="20">
        <v>82.5</v>
      </c>
      <c r="F17" s="20" t="s">
        <v>1479</v>
      </c>
      <c r="G17" s="20" t="s">
        <v>196</v>
      </c>
      <c r="H17" s="20" t="s">
        <v>196</v>
      </c>
      <c r="I17" s="20" t="s">
        <v>20</v>
      </c>
      <c r="J17" s="97">
        <v>26615</v>
      </c>
      <c r="K17" s="45" t="s">
        <v>52</v>
      </c>
      <c r="L17" s="96">
        <v>81.1</v>
      </c>
      <c r="M17" s="101">
        <v>0.6569</v>
      </c>
      <c r="N17" s="29">
        <v>190</v>
      </c>
      <c r="O17" s="20">
        <v>200</v>
      </c>
      <c r="P17" s="20">
        <v>210</v>
      </c>
      <c r="Q17" s="42"/>
      <c r="R17" s="20">
        <v>210</v>
      </c>
      <c r="S17" s="101">
        <f t="shared" si="0"/>
        <v>137.949</v>
      </c>
      <c r="T17" s="20"/>
      <c r="U17" s="20"/>
      <c r="V17" s="31"/>
      <c r="W17" s="42"/>
      <c r="X17" s="31"/>
      <c r="Y17" s="32">
        <f t="shared" si="1"/>
        <v>0</v>
      </c>
      <c r="Z17" s="20">
        <f t="shared" si="2"/>
        <v>210</v>
      </c>
      <c r="AA17" s="32">
        <f t="shared" si="3"/>
        <v>137.949</v>
      </c>
      <c r="AB17" s="20"/>
      <c r="AC17" s="20"/>
      <c r="AD17" s="31"/>
      <c r="AE17" s="42"/>
      <c r="AF17" s="31"/>
      <c r="AG17" s="32">
        <f t="shared" si="4"/>
        <v>0</v>
      </c>
      <c r="AH17" s="20">
        <f t="shared" si="5"/>
        <v>210</v>
      </c>
      <c r="AI17" s="32">
        <f t="shared" si="6"/>
        <v>137.949</v>
      </c>
      <c r="AJ17" s="20" t="s">
        <v>372</v>
      </c>
      <c r="AK17" s="20" t="s">
        <v>1480</v>
      </c>
      <c r="AL17" s="20">
        <v>21</v>
      </c>
    </row>
    <row r="18" spans="1:38" ht="12.75">
      <c r="A18" s="20">
        <v>12</v>
      </c>
      <c r="B18" s="20">
        <v>1</v>
      </c>
      <c r="C18" s="20" t="s">
        <v>37</v>
      </c>
      <c r="D18" s="20" t="s">
        <v>30</v>
      </c>
      <c r="E18" s="20">
        <v>82.5</v>
      </c>
      <c r="F18" s="20" t="s">
        <v>1474</v>
      </c>
      <c r="G18" s="20" t="s">
        <v>1228</v>
      </c>
      <c r="H18" s="20" t="s">
        <v>196</v>
      </c>
      <c r="I18" s="20" t="s">
        <v>20</v>
      </c>
      <c r="J18" s="97">
        <v>23087</v>
      </c>
      <c r="K18" s="45" t="s">
        <v>158</v>
      </c>
      <c r="L18" s="96">
        <v>82.5</v>
      </c>
      <c r="M18" s="101">
        <v>0.8546</v>
      </c>
      <c r="N18" s="29">
        <v>165</v>
      </c>
      <c r="O18" s="20">
        <v>175</v>
      </c>
      <c r="P18" s="20">
        <v>0</v>
      </c>
      <c r="Q18" s="42"/>
      <c r="R18" s="20">
        <v>175</v>
      </c>
      <c r="S18" s="101">
        <f t="shared" si="0"/>
        <v>149.555</v>
      </c>
      <c r="T18" s="20"/>
      <c r="U18" s="20"/>
      <c r="V18" s="31"/>
      <c r="W18" s="42"/>
      <c r="X18" s="31"/>
      <c r="Y18" s="32">
        <f t="shared" si="1"/>
        <v>0</v>
      </c>
      <c r="Z18" s="20">
        <f t="shared" si="2"/>
        <v>175</v>
      </c>
      <c r="AA18" s="32">
        <f t="shared" si="3"/>
        <v>149.555</v>
      </c>
      <c r="AB18" s="20"/>
      <c r="AC18" s="20"/>
      <c r="AD18" s="31"/>
      <c r="AE18" s="42"/>
      <c r="AF18" s="31"/>
      <c r="AG18" s="32">
        <f t="shared" si="4"/>
        <v>0</v>
      </c>
      <c r="AH18" s="20">
        <f t="shared" si="5"/>
        <v>175</v>
      </c>
      <c r="AI18" s="32">
        <f t="shared" si="6"/>
        <v>149.555</v>
      </c>
      <c r="AJ18" s="20" t="s">
        <v>371</v>
      </c>
      <c r="AK18" s="20" t="s">
        <v>610</v>
      </c>
      <c r="AL18" s="20">
        <v>27</v>
      </c>
    </row>
    <row r="19" spans="1:38" ht="12.75">
      <c r="A19" s="20">
        <v>12</v>
      </c>
      <c r="B19" s="20">
        <v>1</v>
      </c>
      <c r="C19" s="20" t="s">
        <v>37</v>
      </c>
      <c r="D19" s="20" t="s">
        <v>30</v>
      </c>
      <c r="E19" s="20">
        <v>82.5</v>
      </c>
      <c r="F19" s="20" t="s">
        <v>1484</v>
      </c>
      <c r="G19" s="20" t="s">
        <v>134</v>
      </c>
      <c r="H19" s="20" t="s">
        <v>23</v>
      </c>
      <c r="I19" s="20" t="s">
        <v>20</v>
      </c>
      <c r="J19" s="97">
        <v>31700</v>
      </c>
      <c r="K19" s="45" t="s">
        <v>19</v>
      </c>
      <c r="L19" s="96">
        <v>82</v>
      </c>
      <c r="M19" s="101">
        <v>0.6219</v>
      </c>
      <c r="N19" s="29">
        <v>190</v>
      </c>
      <c r="O19" s="20">
        <v>200</v>
      </c>
      <c r="P19" s="20">
        <v>210</v>
      </c>
      <c r="Q19" s="42"/>
      <c r="R19" s="20">
        <v>210</v>
      </c>
      <c r="S19" s="101">
        <f t="shared" si="0"/>
        <v>130.599</v>
      </c>
      <c r="T19" s="20"/>
      <c r="U19" s="20"/>
      <c r="V19" s="31"/>
      <c r="W19" s="42"/>
      <c r="X19" s="31"/>
      <c r="Y19" s="32">
        <f t="shared" si="1"/>
        <v>0</v>
      </c>
      <c r="Z19" s="20">
        <f t="shared" si="2"/>
        <v>210</v>
      </c>
      <c r="AA19" s="32">
        <f t="shared" si="3"/>
        <v>130.599</v>
      </c>
      <c r="AB19" s="20"/>
      <c r="AC19" s="20"/>
      <c r="AD19" s="31"/>
      <c r="AE19" s="42"/>
      <c r="AF19" s="31"/>
      <c r="AG19" s="32">
        <f t="shared" si="4"/>
        <v>0</v>
      </c>
      <c r="AH19" s="20">
        <f t="shared" si="5"/>
        <v>210</v>
      </c>
      <c r="AI19" s="32">
        <f t="shared" si="6"/>
        <v>130.599</v>
      </c>
      <c r="AJ19" s="20" t="s">
        <v>374</v>
      </c>
      <c r="AK19" s="20"/>
      <c r="AL19" s="20">
        <v>27</v>
      </c>
    </row>
    <row r="20" spans="1:38" ht="12.75">
      <c r="A20" s="20">
        <v>5</v>
      </c>
      <c r="B20" s="20">
        <v>2</v>
      </c>
      <c r="C20" s="20" t="s">
        <v>37</v>
      </c>
      <c r="D20" s="20" t="s">
        <v>30</v>
      </c>
      <c r="E20" s="20">
        <v>82.5</v>
      </c>
      <c r="F20" s="20" t="s">
        <v>1483</v>
      </c>
      <c r="G20" s="20" t="s">
        <v>99</v>
      </c>
      <c r="H20" s="20" t="s">
        <v>88</v>
      </c>
      <c r="I20" s="20" t="s">
        <v>20</v>
      </c>
      <c r="J20" s="97">
        <v>30586</v>
      </c>
      <c r="K20" s="45" t="s">
        <v>19</v>
      </c>
      <c r="L20" s="96">
        <v>81</v>
      </c>
      <c r="M20" s="101">
        <v>0.6273</v>
      </c>
      <c r="N20" s="29">
        <v>200</v>
      </c>
      <c r="O20" s="74">
        <v>220</v>
      </c>
      <c r="P20" s="74">
        <v>220</v>
      </c>
      <c r="Q20" s="42"/>
      <c r="R20" s="20">
        <v>200</v>
      </c>
      <c r="S20" s="101">
        <f t="shared" si="0"/>
        <v>125.46</v>
      </c>
      <c r="T20" s="20"/>
      <c r="U20" s="20"/>
      <c r="V20" s="31"/>
      <c r="W20" s="42"/>
      <c r="X20" s="31"/>
      <c r="Y20" s="32">
        <f t="shared" si="1"/>
        <v>0</v>
      </c>
      <c r="Z20" s="20">
        <f t="shared" si="2"/>
        <v>200</v>
      </c>
      <c r="AA20" s="32">
        <f t="shared" si="3"/>
        <v>125.46</v>
      </c>
      <c r="AB20" s="20"/>
      <c r="AC20" s="20"/>
      <c r="AD20" s="31"/>
      <c r="AE20" s="42"/>
      <c r="AF20" s="31"/>
      <c r="AG20" s="32">
        <f t="shared" si="4"/>
        <v>0</v>
      </c>
      <c r="AH20" s="20">
        <f t="shared" si="5"/>
        <v>200</v>
      </c>
      <c r="AI20" s="32">
        <f t="shared" si="6"/>
        <v>125.46</v>
      </c>
      <c r="AJ20" s="20" t="s">
        <v>375</v>
      </c>
      <c r="AK20" s="20" t="s">
        <v>84</v>
      </c>
      <c r="AL20" s="20">
        <v>14</v>
      </c>
    </row>
    <row r="21" spans="1:38" ht="12.75">
      <c r="A21" s="20">
        <v>12</v>
      </c>
      <c r="B21" s="20">
        <v>1</v>
      </c>
      <c r="C21" s="20" t="s">
        <v>37</v>
      </c>
      <c r="D21" s="20" t="s">
        <v>30</v>
      </c>
      <c r="E21" s="20">
        <v>90</v>
      </c>
      <c r="F21" s="20" t="s">
        <v>976</v>
      </c>
      <c r="G21" s="20" t="s">
        <v>64</v>
      </c>
      <c r="H21" s="20" t="s">
        <v>64</v>
      </c>
      <c r="I21" s="20" t="s">
        <v>64</v>
      </c>
      <c r="J21" s="97">
        <v>35664</v>
      </c>
      <c r="K21" s="45" t="s">
        <v>118</v>
      </c>
      <c r="L21" s="96">
        <v>87.9</v>
      </c>
      <c r="M21" s="101">
        <v>0.5939</v>
      </c>
      <c r="N21" s="29">
        <v>190</v>
      </c>
      <c r="O21" s="74">
        <v>200</v>
      </c>
      <c r="P21" s="74">
        <v>200</v>
      </c>
      <c r="Q21" s="42"/>
      <c r="R21" s="20">
        <v>190</v>
      </c>
      <c r="S21" s="101">
        <f t="shared" si="0"/>
        <v>112.841</v>
      </c>
      <c r="T21" s="20"/>
      <c r="U21" s="20"/>
      <c r="V21" s="31"/>
      <c r="W21" s="42"/>
      <c r="X21" s="31"/>
      <c r="Y21" s="32">
        <f t="shared" si="1"/>
        <v>0</v>
      </c>
      <c r="Z21" s="20">
        <f t="shared" si="2"/>
        <v>190</v>
      </c>
      <c r="AA21" s="32">
        <f t="shared" si="3"/>
        <v>112.841</v>
      </c>
      <c r="AB21" s="20"/>
      <c r="AC21" s="20"/>
      <c r="AD21" s="31"/>
      <c r="AE21" s="42"/>
      <c r="AF21" s="31"/>
      <c r="AG21" s="32">
        <f t="shared" si="4"/>
        <v>0</v>
      </c>
      <c r="AH21" s="20">
        <f t="shared" si="5"/>
        <v>190</v>
      </c>
      <c r="AI21" s="32">
        <f t="shared" si="6"/>
        <v>112.841</v>
      </c>
      <c r="AJ21" s="20"/>
      <c r="AK21" s="20"/>
      <c r="AL21" s="20">
        <v>12</v>
      </c>
    </row>
    <row r="22" spans="1:38" ht="12.75">
      <c r="A22" s="20">
        <v>5</v>
      </c>
      <c r="B22" s="20">
        <v>2</v>
      </c>
      <c r="C22" s="20" t="s">
        <v>37</v>
      </c>
      <c r="D22" s="20" t="s">
        <v>30</v>
      </c>
      <c r="E22" s="20">
        <v>90</v>
      </c>
      <c r="F22" s="20" t="s">
        <v>1503</v>
      </c>
      <c r="G22" s="20" t="s">
        <v>64</v>
      </c>
      <c r="H22" s="20" t="s">
        <v>64</v>
      </c>
      <c r="I22" s="20" t="s">
        <v>64</v>
      </c>
      <c r="J22" s="97">
        <v>35547</v>
      </c>
      <c r="K22" s="45" t="s">
        <v>118</v>
      </c>
      <c r="L22" s="96">
        <v>88</v>
      </c>
      <c r="M22" s="101">
        <v>0.5935</v>
      </c>
      <c r="N22" s="74">
        <v>160</v>
      </c>
      <c r="O22" s="20">
        <v>165</v>
      </c>
      <c r="P22" s="74">
        <v>172.5</v>
      </c>
      <c r="Q22" s="42"/>
      <c r="R22" s="20">
        <v>165</v>
      </c>
      <c r="S22" s="101">
        <f t="shared" si="0"/>
        <v>97.92750000000001</v>
      </c>
      <c r="T22" s="20"/>
      <c r="U22" s="20"/>
      <c r="V22" s="31"/>
      <c r="W22" s="42"/>
      <c r="X22" s="31"/>
      <c r="Y22" s="32">
        <f t="shared" si="1"/>
        <v>0</v>
      </c>
      <c r="Z22" s="20">
        <f t="shared" si="2"/>
        <v>165</v>
      </c>
      <c r="AA22" s="32">
        <f t="shared" si="3"/>
        <v>97.92750000000001</v>
      </c>
      <c r="AB22" s="20"/>
      <c r="AC22" s="20"/>
      <c r="AD22" s="31"/>
      <c r="AE22" s="42"/>
      <c r="AF22" s="31"/>
      <c r="AG22" s="32">
        <f t="shared" si="4"/>
        <v>0</v>
      </c>
      <c r="AH22" s="20">
        <f t="shared" si="5"/>
        <v>165</v>
      </c>
      <c r="AI22" s="32">
        <f t="shared" si="6"/>
        <v>97.92750000000001</v>
      </c>
      <c r="AJ22" s="20"/>
      <c r="AK22" s="20" t="s">
        <v>1504</v>
      </c>
      <c r="AL22" s="20">
        <v>5</v>
      </c>
    </row>
    <row r="23" spans="1:38" ht="12.75">
      <c r="A23" s="20">
        <v>12</v>
      </c>
      <c r="B23" s="20">
        <v>1</v>
      </c>
      <c r="C23" s="20" t="s">
        <v>37</v>
      </c>
      <c r="D23" s="20" t="s">
        <v>30</v>
      </c>
      <c r="E23" s="20">
        <v>90</v>
      </c>
      <c r="F23" s="20" t="s">
        <v>960</v>
      </c>
      <c r="G23" s="20" t="s">
        <v>1512</v>
      </c>
      <c r="H23" s="20" t="s">
        <v>62</v>
      </c>
      <c r="I23" s="20" t="s">
        <v>20</v>
      </c>
      <c r="J23" s="97">
        <v>31278</v>
      </c>
      <c r="K23" s="45" t="s">
        <v>19</v>
      </c>
      <c r="L23" s="96">
        <v>85.5</v>
      </c>
      <c r="M23" s="101">
        <v>0.6045</v>
      </c>
      <c r="N23" s="29">
        <v>100</v>
      </c>
      <c r="O23" s="20">
        <v>115</v>
      </c>
      <c r="P23" s="20">
        <v>125</v>
      </c>
      <c r="Q23" s="42"/>
      <c r="R23" s="20">
        <v>125</v>
      </c>
      <c r="S23" s="101">
        <f t="shared" si="0"/>
        <v>75.5625</v>
      </c>
      <c r="T23" s="20"/>
      <c r="U23" s="20"/>
      <c r="V23" s="31"/>
      <c r="W23" s="42"/>
      <c r="X23" s="31"/>
      <c r="Y23" s="32">
        <f t="shared" si="1"/>
        <v>0</v>
      </c>
      <c r="Z23" s="20">
        <f t="shared" si="2"/>
        <v>125</v>
      </c>
      <c r="AA23" s="32">
        <f t="shared" si="3"/>
        <v>75.5625</v>
      </c>
      <c r="AB23" s="20"/>
      <c r="AC23" s="20"/>
      <c r="AD23" s="31"/>
      <c r="AE23" s="42"/>
      <c r="AF23" s="31"/>
      <c r="AG23" s="32">
        <f t="shared" si="4"/>
        <v>0</v>
      </c>
      <c r="AH23" s="20">
        <f t="shared" si="5"/>
        <v>125</v>
      </c>
      <c r="AI23" s="32">
        <f t="shared" si="6"/>
        <v>75.5625</v>
      </c>
      <c r="AJ23" s="20"/>
      <c r="AK23" s="20" t="s">
        <v>962</v>
      </c>
      <c r="AL23" s="20">
        <v>12</v>
      </c>
    </row>
    <row r="24" spans="1:38" ht="12.75">
      <c r="A24" s="20">
        <v>0</v>
      </c>
      <c r="B24" s="20" t="s">
        <v>172</v>
      </c>
      <c r="C24" s="105" t="s">
        <v>37</v>
      </c>
      <c r="D24" s="20" t="s">
        <v>30</v>
      </c>
      <c r="E24" s="20">
        <v>100</v>
      </c>
      <c r="F24" s="20" t="s">
        <v>1141</v>
      </c>
      <c r="G24" s="20" t="s">
        <v>1714</v>
      </c>
      <c r="H24" s="20" t="s">
        <v>1312</v>
      </c>
      <c r="I24" s="20" t="s">
        <v>20</v>
      </c>
      <c r="J24" s="97">
        <v>28020</v>
      </c>
      <c r="K24" s="45" t="s">
        <v>151</v>
      </c>
      <c r="L24" s="96">
        <v>98.45</v>
      </c>
      <c r="M24" s="101">
        <v>0.5628</v>
      </c>
      <c r="N24" s="74">
        <v>180</v>
      </c>
      <c r="O24" s="20">
        <v>0</v>
      </c>
      <c r="P24" s="20">
        <v>0</v>
      </c>
      <c r="Q24" s="42"/>
      <c r="R24" s="31">
        <v>0</v>
      </c>
      <c r="S24" s="101">
        <f t="shared" si="0"/>
        <v>0</v>
      </c>
      <c r="T24" s="20"/>
      <c r="U24" s="20"/>
      <c r="V24" s="31"/>
      <c r="W24" s="42"/>
      <c r="X24" s="31"/>
      <c r="Y24" s="32">
        <f t="shared" si="1"/>
        <v>0</v>
      </c>
      <c r="Z24" s="20">
        <f t="shared" si="2"/>
        <v>0</v>
      </c>
      <c r="AA24" s="32">
        <f t="shared" si="3"/>
        <v>0</v>
      </c>
      <c r="AB24" s="20"/>
      <c r="AC24" s="20"/>
      <c r="AD24" s="31"/>
      <c r="AE24" s="42"/>
      <c r="AF24" s="31"/>
      <c r="AG24" s="32">
        <f t="shared" si="4"/>
        <v>0</v>
      </c>
      <c r="AH24" s="20">
        <f t="shared" si="5"/>
        <v>0</v>
      </c>
      <c r="AI24" s="32">
        <f t="shared" si="6"/>
        <v>0</v>
      </c>
      <c r="AJ24" s="20"/>
      <c r="AK24" s="20"/>
      <c r="AL24" s="20">
        <v>0</v>
      </c>
    </row>
    <row r="25" spans="1:38" ht="12.75">
      <c r="A25" s="20">
        <v>12</v>
      </c>
      <c r="B25" s="20">
        <v>1</v>
      </c>
      <c r="C25" s="105" t="s">
        <v>37</v>
      </c>
      <c r="D25" s="20" t="s">
        <v>30</v>
      </c>
      <c r="E25" s="20">
        <v>100</v>
      </c>
      <c r="F25" s="20" t="s">
        <v>1716</v>
      </c>
      <c r="G25" s="20" t="s">
        <v>62</v>
      </c>
      <c r="H25" s="20" t="s">
        <v>62</v>
      </c>
      <c r="I25" s="20" t="s">
        <v>20</v>
      </c>
      <c r="J25" s="97">
        <v>25710</v>
      </c>
      <c r="K25" s="45" t="s">
        <v>52</v>
      </c>
      <c r="L25" s="96">
        <v>99</v>
      </c>
      <c r="M25" s="101">
        <v>0.6216</v>
      </c>
      <c r="N25" s="29">
        <v>180</v>
      </c>
      <c r="O25" s="20">
        <v>190</v>
      </c>
      <c r="P25" s="20">
        <v>197.5</v>
      </c>
      <c r="Q25" s="42"/>
      <c r="R25" s="31">
        <v>197.5</v>
      </c>
      <c r="S25" s="101">
        <f t="shared" si="0"/>
        <v>122.766</v>
      </c>
      <c r="T25" s="20"/>
      <c r="U25" s="20"/>
      <c r="V25" s="31"/>
      <c r="W25" s="42"/>
      <c r="X25" s="31"/>
      <c r="Y25" s="32">
        <f t="shared" si="1"/>
        <v>0</v>
      </c>
      <c r="Z25" s="20">
        <f t="shared" si="2"/>
        <v>197.5</v>
      </c>
      <c r="AA25" s="32">
        <f t="shared" si="3"/>
        <v>122.766</v>
      </c>
      <c r="AB25" s="20"/>
      <c r="AC25" s="20"/>
      <c r="AD25" s="31"/>
      <c r="AE25" s="42"/>
      <c r="AF25" s="31"/>
      <c r="AG25" s="32">
        <f t="shared" si="4"/>
        <v>0</v>
      </c>
      <c r="AH25" s="20">
        <f t="shared" si="5"/>
        <v>197.5</v>
      </c>
      <c r="AI25" s="32">
        <f t="shared" si="6"/>
        <v>122.766</v>
      </c>
      <c r="AJ25" s="20"/>
      <c r="AK25" s="20"/>
      <c r="AL25" s="20">
        <v>12</v>
      </c>
    </row>
    <row r="26" spans="1:38" ht="12.75">
      <c r="A26" s="20">
        <v>5</v>
      </c>
      <c r="B26" s="20">
        <v>2</v>
      </c>
      <c r="C26" s="105" t="s">
        <v>37</v>
      </c>
      <c r="D26" s="20" t="s">
        <v>30</v>
      </c>
      <c r="E26" s="20">
        <v>100</v>
      </c>
      <c r="F26" s="20" t="s">
        <v>513</v>
      </c>
      <c r="G26" s="20" t="s">
        <v>179</v>
      </c>
      <c r="H26" s="20" t="s">
        <v>1715</v>
      </c>
      <c r="I26" s="20" t="s">
        <v>20</v>
      </c>
      <c r="J26" s="97">
        <v>26381</v>
      </c>
      <c r="K26" s="45" t="s">
        <v>52</v>
      </c>
      <c r="L26" s="96">
        <v>96.3</v>
      </c>
      <c r="M26" s="101">
        <v>0.6028</v>
      </c>
      <c r="N26" s="29">
        <v>170</v>
      </c>
      <c r="O26" s="20">
        <v>185</v>
      </c>
      <c r="P26" s="20">
        <v>195</v>
      </c>
      <c r="Q26" s="42"/>
      <c r="R26" s="31">
        <v>195</v>
      </c>
      <c r="S26" s="101">
        <f t="shared" si="0"/>
        <v>117.546</v>
      </c>
      <c r="T26" s="20"/>
      <c r="U26" s="20"/>
      <c r="V26" s="31"/>
      <c r="W26" s="42"/>
      <c r="X26" s="31"/>
      <c r="Y26" s="32">
        <f t="shared" si="1"/>
        <v>0</v>
      </c>
      <c r="Z26" s="20">
        <f t="shared" si="2"/>
        <v>195</v>
      </c>
      <c r="AA26" s="32">
        <f t="shared" si="3"/>
        <v>117.546</v>
      </c>
      <c r="AB26" s="20"/>
      <c r="AC26" s="20"/>
      <c r="AD26" s="31"/>
      <c r="AE26" s="42"/>
      <c r="AF26" s="31"/>
      <c r="AG26" s="32">
        <f t="shared" si="4"/>
        <v>0</v>
      </c>
      <c r="AH26" s="20">
        <f t="shared" si="5"/>
        <v>195</v>
      </c>
      <c r="AI26" s="32">
        <f t="shared" si="6"/>
        <v>117.546</v>
      </c>
      <c r="AJ26" s="20"/>
      <c r="AK26" s="20" t="s">
        <v>40</v>
      </c>
      <c r="AL26" s="20">
        <v>5</v>
      </c>
    </row>
    <row r="27" spans="1:38" ht="12.75">
      <c r="A27" s="20">
        <v>12</v>
      </c>
      <c r="B27" s="20">
        <v>1</v>
      </c>
      <c r="C27" s="105" t="s">
        <v>37</v>
      </c>
      <c r="D27" s="20" t="s">
        <v>30</v>
      </c>
      <c r="E27" s="20">
        <v>100</v>
      </c>
      <c r="F27" s="20" t="s">
        <v>1727</v>
      </c>
      <c r="G27" s="20" t="s">
        <v>1512</v>
      </c>
      <c r="H27" s="20" t="s">
        <v>62</v>
      </c>
      <c r="I27" s="20" t="s">
        <v>20</v>
      </c>
      <c r="J27" s="97">
        <v>32616</v>
      </c>
      <c r="K27" s="45" t="s">
        <v>19</v>
      </c>
      <c r="L27" s="96">
        <v>99.8</v>
      </c>
      <c r="M27" s="101">
        <v>0.5545</v>
      </c>
      <c r="N27" s="29">
        <v>200</v>
      </c>
      <c r="O27" s="20">
        <v>210</v>
      </c>
      <c r="P27" s="74">
        <v>225</v>
      </c>
      <c r="Q27" s="42"/>
      <c r="R27" s="31">
        <v>210</v>
      </c>
      <c r="S27" s="101">
        <f t="shared" si="0"/>
        <v>116.445</v>
      </c>
      <c r="T27" s="20"/>
      <c r="U27" s="20"/>
      <c r="V27" s="31"/>
      <c r="W27" s="42"/>
      <c r="X27" s="31"/>
      <c r="Y27" s="32">
        <f t="shared" si="1"/>
        <v>0</v>
      </c>
      <c r="Z27" s="20">
        <f t="shared" si="2"/>
        <v>210</v>
      </c>
      <c r="AA27" s="32">
        <f t="shared" si="3"/>
        <v>116.445</v>
      </c>
      <c r="AB27" s="20"/>
      <c r="AC27" s="20"/>
      <c r="AD27" s="31"/>
      <c r="AE27" s="42"/>
      <c r="AF27" s="31"/>
      <c r="AG27" s="32">
        <f t="shared" si="4"/>
        <v>0</v>
      </c>
      <c r="AH27" s="20">
        <f t="shared" si="5"/>
        <v>210</v>
      </c>
      <c r="AI27" s="32">
        <f t="shared" si="6"/>
        <v>116.445</v>
      </c>
      <c r="AJ27" s="20"/>
      <c r="AK27" s="20" t="s">
        <v>962</v>
      </c>
      <c r="AL27" s="20">
        <v>12</v>
      </c>
    </row>
    <row r="28" spans="1:38" ht="12.75">
      <c r="A28" s="20">
        <v>5</v>
      </c>
      <c r="B28" s="20">
        <v>2</v>
      </c>
      <c r="C28" s="105" t="s">
        <v>37</v>
      </c>
      <c r="D28" s="20" t="s">
        <v>30</v>
      </c>
      <c r="E28" s="20">
        <v>100</v>
      </c>
      <c r="F28" s="20" t="s">
        <v>1730</v>
      </c>
      <c r="G28" s="20" t="s">
        <v>1512</v>
      </c>
      <c r="H28" s="20" t="s">
        <v>62</v>
      </c>
      <c r="I28" s="20" t="s">
        <v>20</v>
      </c>
      <c r="J28" s="97">
        <v>29319.5</v>
      </c>
      <c r="K28" s="45" t="s">
        <v>19</v>
      </c>
      <c r="L28" s="96">
        <v>99.5</v>
      </c>
      <c r="M28" s="101">
        <v>0.5553</v>
      </c>
      <c r="N28" s="29">
        <v>180</v>
      </c>
      <c r="O28" s="20">
        <v>200</v>
      </c>
      <c r="P28" s="74">
        <v>210</v>
      </c>
      <c r="Q28" s="42"/>
      <c r="R28" s="31">
        <v>200</v>
      </c>
      <c r="S28" s="101">
        <f t="shared" si="0"/>
        <v>111.06</v>
      </c>
      <c r="T28" s="20"/>
      <c r="U28" s="20"/>
      <c r="V28" s="31"/>
      <c r="W28" s="42"/>
      <c r="X28" s="31"/>
      <c r="Y28" s="32">
        <f t="shared" si="1"/>
        <v>0</v>
      </c>
      <c r="Z28" s="20">
        <f t="shared" si="2"/>
        <v>200</v>
      </c>
      <c r="AA28" s="32">
        <f t="shared" si="3"/>
        <v>111.06</v>
      </c>
      <c r="AB28" s="20"/>
      <c r="AC28" s="20"/>
      <c r="AD28" s="31"/>
      <c r="AE28" s="42"/>
      <c r="AF28" s="31"/>
      <c r="AG28" s="32">
        <f t="shared" si="4"/>
        <v>0</v>
      </c>
      <c r="AH28" s="20">
        <f t="shared" si="5"/>
        <v>200</v>
      </c>
      <c r="AI28" s="32">
        <f t="shared" si="6"/>
        <v>111.06</v>
      </c>
      <c r="AJ28" s="20"/>
      <c r="AK28" s="20" t="s">
        <v>1731</v>
      </c>
      <c r="AL28" s="20">
        <v>5</v>
      </c>
    </row>
    <row r="29" spans="1:38" ht="12.75">
      <c r="A29" s="20">
        <v>12</v>
      </c>
      <c r="B29" s="20">
        <v>1</v>
      </c>
      <c r="C29" s="105" t="s">
        <v>37</v>
      </c>
      <c r="D29" s="20" t="s">
        <v>30</v>
      </c>
      <c r="E29" s="20">
        <v>110</v>
      </c>
      <c r="F29" s="20" t="s">
        <v>1738</v>
      </c>
      <c r="G29" s="20" t="s">
        <v>1725</v>
      </c>
      <c r="H29" s="20" t="s">
        <v>23</v>
      </c>
      <c r="I29" s="20" t="s">
        <v>20</v>
      </c>
      <c r="J29" s="97">
        <v>31122</v>
      </c>
      <c r="K29" s="45" t="s">
        <v>19</v>
      </c>
      <c r="L29" s="96">
        <v>107.7</v>
      </c>
      <c r="M29" s="101">
        <v>0.5395</v>
      </c>
      <c r="N29" s="29">
        <v>225</v>
      </c>
      <c r="O29" s="20">
        <v>0</v>
      </c>
      <c r="P29" s="20">
        <v>0</v>
      </c>
      <c r="Q29" s="42"/>
      <c r="R29" s="31">
        <v>225</v>
      </c>
      <c r="S29" s="101">
        <f t="shared" si="0"/>
        <v>121.38749999999999</v>
      </c>
      <c r="T29" s="20"/>
      <c r="U29" s="20"/>
      <c r="V29" s="31"/>
      <c r="W29" s="42"/>
      <c r="X29" s="31"/>
      <c r="Y29" s="32">
        <f t="shared" si="1"/>
        <v>0</v>
      </c>
      <c r="Z29" s="20">
        <f t="shared" si="2"/>
        <v>225</v>
      </c>
      <c r="AA29" s="32">
        <f t="shared" si="3"/>
        <v>121.38749999999999</v>
      </c>
      <c r="AB29" s="20"/>
      <c r="AC29" s="20"/>
      <c r="AD29" s="31"/>
      <c r="AE29" s="42"/>
      <c r="AF29" s="31"/>
      <c r="AG29" s="32">
        <f t="shared" si="4"/>
        <v>0</v>
      </c>
      <c r="AH29" s="20">
        <f t="shared" si="5"/>
        <v>225</v>
      </c>
      <c r="AI29" s="32">
        <f t="shared" si="6"/>
        <v>121.38749999999999</v>
      </c>
      <c r="AJ29" s="20"/>
      <c r="AK29" s="20"/>
      <c r="AL29" s="20">
        <v>12</v>
      </c>
    </row>
    <row r="30" spans="1:38" ht="12.75">
      <c r="A30" s="20"/>
      <c r="B30" s="20"/>
      <c r="C30" s="20"/>
      <c r="D30" s="20"/>
      <c r="E30" s="20"/>
      <c r="F30" s="31" t="s">
        <v>128</v>
      </c>
      <c r="G30" s="31" t="s">
        <v>130</v>
      </c>
      <c r="H30" s="20"/>
      <c r="I30" s="20"/>
      <c r="J30" s="97"/>
      <c r="K30" s="45"/>
      <c r="L30" s="96"/>
      <c r="M30" s="101"/>
      <c r="N30" s="29"/>
      <c r="O30" s="20"/>
      <c r="P30" s="31"/>
      <c r="Q30" s="42"/>
      <c r="R30" s="20"/>
      <c r="S30" s="20"/>
      <c r="T30" s="20"/>
      <c r="U30" s="20"/>
      <c r="V30" s="31"/>
      <c r="W30" s="42"/>
      <c r="X30" s="31"/>
      <c r="Y30" s="32"/>
      <c r="Z30" s="20"/>
      <c r="AA30" s="29"/>
      <c r="AB30" s="20"/>
      <c r="AC30" s="20"/>
      <c r="AD30" s="31"/>
      <c r="AE30" s="42"/>
      <c r="AF30" s="31"/>
      <c r="AG30" s="32"/>
      <c r="AH30" s="20"/>
      <c r="AI30" s="20"/>
      <c r="AJ30" s="20"/>
      <c r="AK30" s="20"/>
      <c r="AL30" s="20"/>
    </row>
    <row r="31" spans="1:38" ht="12.75">
      <c r="A31" s="20">
        <v>12</v>
      </c>
      <c r="B31" s="20">
        <v>1</v>
      </c>
      <c r="C31" s="105" t="s">
        <v>37</v>
      </c>
      <c r="D31" s="20" t="s">
        <v>30</v>
      </c>
      <c r="E31" s="20">
        <v>44</v>
      </c>
      <c r="F31" s="20" t="s">
        <v>1457</v>
      </c>
      <c r="G31" s="20" t="s">
        <v>185</v>
      </c>
      <c r="H31" s="20" t="s">
        <v>23</v>
      </c>
      <c r="I31" s="20" t="s">
        <v>20</v>
      </c>
      <c r="J31" s="97">
        <v>39128</v>
      </c>
      <c r="K31" s="45" t="s">
        <v>137</v>
      </c>
      <c r="L31" s="96">
        <v>35.8</v>
      </c>
      <c r="M31" s="101">
        <v>1.6154</v>
      </c>
      <c r="N31" s="29"/>
      <c r="O31" s="20"/>
      <c r="P31" s="31"/>
      <c r="Q31" s="42"/>
      <c r="R31" s="20"/>
      <c r="S31" s="101">
        <f aca="true" t="shared" si="7" ref="S31:S62">R31*M31</f>
        <v>0</v>
      </c>
      <c r="T31" s="20"/>
      <c r="U31" s="20"/>
      <c r="V31" s="31"/>
      <c r="W31" s="42"/>
      <c r="X31" s="31"/>
      <c r="Y31" s="32">
        <f aca="true" t="shared" si="8" ref="Y31:Y62">X31*M31</f>
        <v>0</v>
      </c>
      <c r="Z31" s="20">
        <f aca="true" t="shared" si="9" ref="Z31:Z62">X31+R31</f>
        <v>0</v>
      </c>
      <c r="AA31" s="32">
        <f aca="true" t="shared" si="10" ref="AA31:AA62">Z31*M31</f>
        <v>0</v>
      </c>
      <c r="AB31" s="20">
        <v>45</v>
      </c>
      <c r="AC31" s="20">
        <v>55</v>
      </c>
      <c r="AD31" s="31">
        <v>62.5</v>
      </c>
      <c r="AE31" s="42"/>
      <c r="AF31" s="31">
        <v>62.5</v>
      </c>
      <c r="AG31" s="32">
        <f aca="true" t="shared" si="11" ref="AG31:AG62">AF31*M31</f>
        <v>100.96249999999999</v>
      </c>
      <c r="AH31" s="20">
        <f aca="true" t="shared" si="12" ref="AH31:AH62">AF31+Z31</f>
        <v>62.5</v>
      </c>
      <c r="AI31" s="32">
        <f aca="true" t="shared" si="13" ref="AI31:AI62">AH31*M31</f>
        <v>100.96249999999999</v>
      </c>
      <c r="AJ31" s="20"/>
      <c r="AK31" s="20" t="s">
        <v>1273</v>
      </c>
      <c r="AL31" s="20">
        <v>12</v>
      </c>
    </row>
    <row r="32" spans="1:38" ht="12.75">
      <c r="A32" s="20">
        <v>5</v>
      </c>
      <c r="B32" s="20">
        <v>2</v>
      </c>
      <c r="C32" s="105" t="s">
        <v>37</v>
      </c>
      <c r="D32" s="20" t="s">
        <v>30</v>
      </c>
      <c r="E32" s="20">
        <v>44</v>
      </c>
      <c r="F32" s="20" t="s">
        <v>1453</v>
      </c>
      <c r="G32" s="20" t="s">
        <v>812</v>
      </c>
      <c r="H32" s="20" t="s">
        <v>23</v>
      </c>
      <c r="I32" s="20" t="s">
        <v>20</v>
      </c>
      <c r="J32" s="97">
        <v>39209</v>
      </c>
      <c r="K32" s="45" t="s">
        <v>137</v>
      </c>
      <c r="L32" s="96" t="s">
        <v>1454</v>
      </c>
      <c r="M32" s="101">
        <v>1.6154</v>
      </c>
      <c r="N32" s="29"/>
      <c r="O32" s="20"/>
      <c r="P32" s="31"/>
      <c r="Q32" s="42"/>
      <c r="R32" s="20"/>
      <c r="S32" s="101">
        <f t="shared" si="7"/>
        <v>0</v>
      </c>
      <c r="T32" s="20"/>
      <c r="U32" s="20"/>
      <c r="V32" s="31"/>
      <c r="W32" s="42"/>
      <c r="X32" s="31"/>
      <c r="Y32" s="32">
        <f t="shared" si="8"/>
        <v>0</v>
      </c>
      <c r="Z32" s="20">
        <f t="shared" si="9"/>
        <v>0</v>
      </c>
      <c r="AA32" s="32">
        <f t="shared" si="10"/>
        <v>0</v>
      </c>
      <c r="AB32" s="70">
        <v>50</v>
      </c>
      <c r="AC32" s="20">
        <v>50</v>
      </c>
      <c r="AD32" s="31">
        <v>60</v>
      </c>
      <c r="AE32" s="42"/>
      <c r="AF32" s="31">
        <v>60</v>
      </c>
      <c r="AG32" s="32">
        <f t="shared" si="11"/>
        <v>96.92399999999999</v>
      </c>
      <c r="AH32" s="20">
        <f t="shared" si="12"/>
        <v>60</v>
      </c>
      <c r="AI32" s="32">
        <f t="shared" si="13"/>
        <v>96.92399999999999</v>
      </c>
      <c r="AJ32" s="20"/>
      <c r="AK32" s="20" t="s">
        <v>813</v>
      </c>
      <c r="AL32" s="20">
        <v>5</v>
      </c>
    </row>
    <row r="33" spans="1:38" ht="12.75">
      <c r="A33" s="20">
        <v>12</v>
      </c>
      <c r="B33" s="20">
        <v>1</v>
      </c>
      <c r="C33" s="105" t="s">
        <v>37</v>
      </c>
      <c r="D33" s="20" t="s">
        <v>30</v>
      </c>
      <c r="E33" s="20">
        <v>44</v>
      </c>
      <c r="F33" s="20" t="s">
        <v>1455</v>
      </c>
      <c r="G33" s="20" t="s">
        <v>812</v>
      </c>
      <c r="H33" s="20" t="s">
        <v>23</v>
      </c>
      <c r="I33" s="20" t="s">
        <v>20</v>
      </c>
      <c r="J33" s="97">
        <v>38122</v>
      </c>
      <c r="K33" s="45" t="s">
        <v>135</v>
      </c>
      <c r="L33" s="96">
        <v>42.4</v>
      </c>
      <c r="M33" s="101">
        <v>1.5017</v>
      </c>
      <c r="N33" s="29"/>
      <c r="O33" s="20"/>
      <c r="P33" s="31"/>
      <c r="Q33" s="42"/>
      <c r="R33" s="20"/>
      <c r="S33" s="101">
        <f t="shared" si="7"/>
        <v>0</v>
      </c>
      <c r="T33" s="20"/>
      <c r="U33" s="20"/>
      <c r="V33" s="31"/>
      <c r="W33" s="42"/>
      <c r="X33" s="31"/>
      <c r="Y33" s="32">
        <f t="shared" si="8"/>
        <v>0</v>
      </c>
      <c r="Z33" s="20">
        <f t="shared" si="9"/>
        <v>0</v>
      </c>
      <c r="AA33" s="32">
        <f t="shared" si="10"/>
        <v>0</v>
      </c>
      <c r="AB33" s="20">
        <v>80</v>
      </c>
      <c r="AC33" s="20">
        <v>85</v>
      </c>
      <c r="AD33" s="31">
        <v>90</v>
      </c>
      <c r="AE33" s="42"/>
      <c r="AF33" s="31">
        <v>90</v>
      </c>
      <c r="AG33" s="32">
        <f t="shared" si="11"/>
        <v>135.153</v>
      </c>
      <c r="AH33" s="20">
        <f t="shared" si="12"/>
        <v>90</v>
      </c>
      <c r="AI33" s="32">
        <f t="shared" si="13"/>
        <v>135.153</v>
      </c>
      <c r="AJ33" s="20"/>
      <c r="AK33" s="20" t="s">
        <v>813</v>
      </c>
      <c r="AL33" s="20">
        <v>12</v>
      </c>
    </row>
    <row r="34" spans="1:38" ht="12.75">
      <c r="A34" s="20">
        <v>12</v>
      </c>
      <c r="B34" s="20">
        <v>1</v>
      </c>
      <c r="C34" s="105" t="s">
        <v>37</v>
      </c>
      <c r="D34" s="20" t="s">
        <v>30</v>
      </c>
      <c r="E34" s="20">
        <v>48</v>
      </c>
      <c r="F34" s="20" t="s">
        <v>1456</v>
      </c>
      <c r="G34" s="20" t="s">
        <v>812</v>
      </c>
      <c r="H34" s="20" t="s">
        <v>23</v>
      </c>
      <c r="I34" s="20" t="s">
        <v>20</v>
      </c>
      <c r="J34" s="97">
        <v>39017</v>
      </c>
      <c r="K34" s="45" t="s">
        <v>137</v>
      </c>
      <c r="L34" s="96">
        <v>44.4</v>
      </c>
      <c r="M34" s="101">
        <v>1.4177</v>
      </c>
      <c r="N34" s="29"/>
      <c r="O34" s="20"/>
      <c r="P34" s="31"/>
      <c r="Q34" s="42"/>
      <c r="R34" s="20"/>
      <c r="S34" s="101">
        <f t="shared" si="7"/>
        <v>0</v>
      </c>
      <c r="T34" s="20"/>
      <c r="U34" s="20"/>
      <c r="V34" s="31"/>
      <c r="W34" s="42"/>
      <c r="X34" s="31"/>
      <c r="Y34" s="32">
        <f t="shared" si="8"/>
        <v>0</v>
      </c>
      <c r="Z34" s="20">
        <f t="shared" si="9"/>
        <v>0</v>
      </c>
      <c r="AA34" s="32">
        <f t="shared" si="10"/>
        <v>0</v>
      </c>
      <c r="AB34" s="20">
        <v>50</v>
      </c>
      <c r="AC34" s="20">
        <v>55</v>
      </c>
      <c r="AD34" s="31">
        <v>60</v>
      </c>
      <c r="AE34" s="42"/>
      <c r="AF34" s="31">
        <v>60</v>
      </c>
      <c r="AG34" s="32">
        <f t="shared" si="11"/>
        <v>85.062</v>
      </c>
      <c r="AH34" s="20">
        <f t="shared" si="12"/>
        <v>60</v>
      </c>
      <c r="AI34" s="32">
        <f t="shared" si="13"/>
        <v>85.062</v>
      </c>
      <c r="AJ34" s="20"/>
      <c r="AK34" s="20" t="s">
        <v>813</v>
      </c>
      <c r="AL34" s="20">
        <v>12</v>
      </c>
    </row>
    <row r="35" spans="1:38" ht="12.75">
      <c r="A35" s="20">
        <v>12</v>
      </c>
      <c r="B35" s="20">
        <v>1</v>
      </c>
      <c r="C35" s="105" t="s">
        <v>37</v>
      </c>
      <c r="D35" s="20" t="s">
        <v>30</v>
      </c>
      <c r="E35" s="20">
        <v>52</v>
      </c>
      <c r="F35" s="20" t="s">
        <v>1460</v>
      </c>
      <c r="G35" s="20" t="s">
        <v>812</v>
      </c>
      <c r="H35" s="20" t="s">
        <v>23</v>
      </c>
      <c r="I35" s="20" t="s">
        <v>20</v>
      </c>
      <c r="J35" s="97">
        <v>38367</v>
      </c>
      <c r="K35" s="45" t="s">
        <v>137</v>
      </c>
      <c r="L35" s="96">
        <v>51.1</v>
      </c>
      <c r="M35" s="101">
        <v>1.1946</v>
      </c>
      <c r="N35" s="29"/>
      <c r="O35" s="20"/>
      <c r="P35" s="31"/>
      <c r="Q35" s="42"/>
      <c r="R35" s="20"/>
      <c r="S35" s="101">
        <f t="shared" si="7"/>
        <v>0</v>
      </c>
      <c r="T35" s="20"/>
      <c r="U35" s="20"/>
      <c r="V35" s="31"/>
      <c r="W35" s="42"/>
      <c r="X35" s="31"/>
      <c r="Y35" s="32">
        <f t="shared" si="8"/>
        <v>0</v>
      </c>
      <c r="Z35" s="20">
        <f t="shared" si="9"/>
        <v>0</v>
      </c>
      <c r="AA35" s="32">
        <f t="shared" si="10"/>
        <v>0</v>
      </c>
      <c r="AB35" s="20">
        <v>100</v>
      </c>
      <c r="AC35" s="70">
        <v>105</v>
      </c>
      <c r="AD35" s="31">
        <v>105</v>
      </c>
      <c r="AE35" s="42"/>
      <c r="AF35" s="31">
        <v>105</v>
      </c>
      <c r="AG35" s="32">
        <f t="shared" si="11"/>
        <v>125.433</v>
      </c>
      <c r="AH35" s="20">
        <f t="shared" si="12"/>
        <v>105</v>
      </c>
      <c r="AI35" s="32">
        <f t="shared" si="13"/>
        <v>125.433</v>
      </c>
      <c r="AJ35" s="20"/>
      <c r="AK35" s="20" t="s">
        <v>813</v>
      </c>
      <c r="AL35" s="20">
        <v>12</v>
      </c>
    </row>
    <row r="36" spans="1:38" ht="12.75">
      <c r="A36" s="20">
        <v>12</v>
      </c>
      <c r="B36" s="20">
        <v>1</v>
      </c>
      <c r="C36" s="105" t="s">
        <v>37</v>
      </c>
      <c r="D36" s="20" t="s">
        <v>30</v>
      </c>
      <c r="E36" s="20">
        <v>52</v>
      </c>
      <c r="F36" s="20" t="s">
        <v>1461</v>
      </c>
      <c r="G36" s="20" t="s">
        <v>772</v>
      </c>
      <c r="H36" s="20" t="s">
        <v>35</v>
      </c>
      <c r="I36" s="20" t="s">
        <v>20</v>
      </c>
      <c r="J36" s="97">
        <v>38163</v>
      </c>
      <c r="K36" s="45" t="s">
        <v>135</v>
      </c>
      <c r="L36" s="96">
        <v>51.2</v>
      </c>
      <c r="M36" s="101">
        <v>1.1919</v>
      </c>
      <c r="N36" s="29"/>
      <c r="O36" s="20"/>
      <c r="P36" s="31"/>
      <c r="Q36" s="42"/>
      <c r="R36" s="20"/>
      <c r="S36" s="101">
        <f t="shared" si="7"/>
        <v>0</v>
      </c>
      <c r="T36" s="20"/>
      <c r="U36" s="20"/>
      <c r="V36" s="31"/>
      <c r="W36" s="42"/>
      <c r="X36" s="31"/>
      <c r="Y36" s="32">
        <f t="shared" si="8"/>
        <v>0</v>
      </c>
      <c r="Z36" s="20">
        <f t="shared" si="9"/>
        <v>0</v>
      </c>
      <c r="AA36" s="32">
        <f t="shared" si="10"/>
        <v>0</v>
      </c>
      <c r="AB36" s="20">
        <v>115</v>
      </c>
      <c r="AC36" s="20">
        <v>125</v>
      </c>
      <c r="AD36" s="31">
        <v>135</v>
      </c>
      <c r="AE36" s="42"/>
      <c r="AF36" s="31">
        <v>135</v>
      </c>
      <c r="AG36" s="32">
        <f t="shared" si="11"/>
        <v>160.9065</v>
      </c>
      <c r="AH36" s="20">
        <f t="shared" si="12"/>
        <v>135</v>
      </c>
      <c r="AI36" s="32">
        <f t="shared" si="13"/>
        <v>160.9065</v>
      </c>
      <c r="AJ36" s="20" t="s">
        <v>378</v>
      </c>
      <c r="AK36" s="20" t="s">
        <v>809</v>
      </c>
      <c r="AL36" s="20">
        <v>21</v>
      </c>
    </row>
    <row r="37" spans="1:38" ht="12.75">
      <c r="A37" s="20">
        <v>5</v>
      </c>
      <c r="B37" s="20">
        <v>2</v>
      </c>
      <c r="C37" s="105" t="s">
        <v>37</v>
      </c>
      <c r="D37" s="20" t="s">
        <v>30</v>
      </c>
      <c r="E37" s="20">
        <v>52</v>
      </c>
      <c r="F37" s="20" t="s">
        <v>1458</v>
      </c>
      <c r="G37" s="20" t="s">
        <v>772</v>
      </c>
      <c r="H37" s="20" t="s">
        <v>35</v>
      </c>
      <c r="I37" s="20" t="s">
        <v>20</v>
      </c>
      <c r="J37" s="97">
        <v>38064</v>
      </c>
      <c r="K37" s="45" t="s">
        <v>135</v>
      </c>
      <c r="L37" s="96">
        <v>49.7</v>
      </c>
      <c r="M37" s="101">
        <v>1.2767</v>
      </c>
      <c r="N37" s="29"/>
      <c r="O37" s="20"/>
      <c r="P37" s="31"/>
      <c r="Q37" s="42"/>
      <c r="R37" s="20"/>
      <c r="S37" s="101">
        <f t="shared" si="7"/>
        <v>0</v>
      </c>
      <c r="T37" s="20"/>
      <c r="U37" s="20"/>
      <c r="V37" s="31"/>
      <c r="W37" s="42"/>
      <c r="X37" s="31"/>
      <c r="Y37" s="32">
        <f t="shared" si="8"/>
        <v>0</v>
      </c>
      <c r="Z37" s="20">
        <f t="shared" si="9"/>
        <v>0</v>
      </c>
      <c r="AA37" s="32">
        <f t="shared" si="10"/>
        <v>0</v>
      </c>
      <c r="AB37" s="20">
        <v>90</v>
      </c>
      <c r="AC37" s="20">
        <v>100</v>
      </c>
      <c r="AD37" s="70">
        <v>105</v>
      </c>
      <c r="AE37" s="42"/>
      <c r="AF37" s="31">
        <v>100</v>
      </c>
      <c r="AG37" s="32">
        <f t="shared" si="11"/>
        <v>127.66999999999999</v>
      </c>
      <c r="AH37" s="20">
        <f t="shared" si="12"/>
        <v>100</v>
      </c>
      <c r="AI37" s="32">
        <f t="shared" si="13"/>
        <v>127.66999999999999</v>
      </c>
      <c r="AJ37" s="20"/>
      <c r="AK37" s="20" t="s">
        <v>1459</v>
      </c>
      <c r="AL37" s="20">
        <v>5</v>
      </c>
    </row>
    <row r="38" spans="1:38" ht="12.75">
      <c r="A38" s="20">
        <v>12</v>
      </c>
      <c r="B38" s="20">
        <v>1</v>
      </c>
      <c r="C38" s="105" t="s">
        <v>37</v>
      </c>
      <c r="D38" s="20" t="s">
        <v>30</v>
      </c>
      <c r="E38" s="20">
        <v>56</v>
      </c>
      <c r="F38" s="20" t="s">
        <v>1462</v>
      </c>
      <c r="G38" s="20" t="s">
        <v>772</v>
      </c>
      <c r="H38" s="20" t="s">
        <v>35</v>
      </c>
      <c r="I38" s="20" t="s">
        <v>20</v>
      </c>
      <c r="J38" s="97">
        <v>38203</v>
      </c>
      <c r="K38" s="45" t="s">
        <v>135</v>
      </c>
      <c r="L38" s="96">
        <v>52.4</v>
      </c>
      <c r="M38" s="101">
        <v>1.16</v>
      </c>
      <c r="N38" s="29"/>
      <c r="O38" s="20"/>
      <c r="P38" s="31"/>
      <c r="Q38" s="42"/>
      <c r="R38" s="20"/>
      <c r="S38" s="101">
        <f t="shared" si="7"/>
        <v>0</v>
      </c>
      <c r="T38" s="20"/>
      <c r="U38" s="20"/>
      <c r="V38" s="31"/>
      <c r="W38" s="42"/>
      <c r="X38" s="31"/>
      <c r="Y38" s="32">
        <f t="shared" si="8"/>
        <v>0</v>
      </c>
      <c r="Z38" s="20">
        <f t="shared" si="9"/>
        <v>0</v>
      </c>
      <c r="AA38" s="32">
        <f t="shared" si="10"/>
        <v>0</v>
      </c>
      <c r="AB38" s="20">
        <v>100</v>
      </c>
      <c r="AC38" s="20">
        <v>110</v>
      </c>
      <c r="AD38" s="31">
        <v>115</v>
      </c>
      <c r="AE38" s="42"/>
      <c r="AF38" s="31">
        <v>115</v>
      </c>
      <c r="AG38" s="32">
        <f t="shared" si="11"/>
        <v>133.39999999999998</v>
      </c>
      <c r="AH38" s="20">
        <f t="shared" si="12"/>
        <v>115</v>
      </c>
      <c r="AI38" s="32">
        <f t="shared" si="13"/>
        <v>133.39999999999998</v>
      </c>
      <c r="AJ38" s="20"/>
      <c r="AK38" s="20" t="s">
        <v>809</v>
      </c>
      <c r="AL38" s="20">
        <v>12</v>
      </c>
    </row>
    <row r="39" spans="1:38" ht="12.75">
      <c r="A39" s="20">
        <v>12</v>
      </c>
      <c r="B39" s="20">
        <v>1</v>
      </c>
      <c r="C39" s="105" t="s">
        <v>37</v>
      </c>
      <c r="D39" s="20" t="s">
        <v>30</v>
      </c>
      <c r="E39" s="20">
        <v>56</v>
      </c>
      <c r="F39" s="20" t="s">
        <v>1463</v>
      </c>
      <c r="G39" s="20" t="s">
        <v>772</v>
      </c>
      <c r="H39" s="20" t="s">
        <v>35</v>
      </c>
      <c r="I39" s="20" t="s">
        <v>20</v>
      </c>
      <c r="J39" s="97">
        <v>37169</v>
      </c>
      <c r="K39" s="45" t="s">
        <v>165</v>
      </c>
      <c r="L39" s="96">
        <v>53.7</v>
      </c>
      <c r="M39" s="101">
        <v>1.0361</v>
      </c>
      <c r="N39" s="29"/>
      <c r="O39" s="20"/>
      <c r="P39" s="31"/>
      <c r="Q39" s="42"/>
      <c r="R39" s="20"/>
      <c r="S39" s="101">
        <f t="shared" si="7"/>
        <v>0</v>
      </c>
      <c r="T39" s="20"/>
      <c r="U39" s="20"/>
      <c r="V39" s="31"/>
      <c r="W39" s="42"/>
      <c r="X39" s="31"/>
      <c r="Y39" s="32">
        <f t="shared" si="8"/>
        <v>0</v>
      </c>
      <c r="Z39" s="20">
        <f t="shared" si="9"/>
        <v>0</v>
      </c>
      <c r="AA39" s="32">
        <f t="shared" si="10"/>
        <v>0</v>
      </c>
      <c r="AB39" s="20">
        <v>145</v>
      </c>
      <c r="AC39" s="20">
        <v>165</v>
      </c>
      <c r="AD39" s="70">
        <v>175</v>
      </c>
      <c r="AE39" s="42"/>
      <c r="AF39" s="31">
        <v>165</v>
      </c>
      <c r="AG39" s="32">
        <f t="shared" si="11"/>
        <v>170.9565</v>
      </c>
      <c r="AH39" s="20">
        <f t="shared" si="12"/>
        <v>165</v>
      </c>
      <c r="AI39" s="32">
        <f t="shared" si="13"/>
        <v>170.9565</v>
      </c>
      <c r="AJ39" s="20" t="s">
        <v>376</v>
      </c>
      <c r="AK39" s="20" t="s">
        <v>1459</v>
      </c>
      <c r="AL39" s="20">
        <v>48</v>
      </c>
    </row>
    <row r="40" spans="1:38" ht="12.75">
      <c r="A40" s="20">
        <v>12</v>
      </c>
      <c r="B40" s="20">
        <v>1</v>
      </c>
      <c r="C40" s="105" t="s">
        <v>37</v>
      </c>
      <c r="D40" s="20" t="s">
        <v>30</v>
      </c>
      <c r="E40" s="20">
        <v>60</v>
      </c>
      <c r="F40" s="20" t="s">
        <v>1464</v>
      </c>
      <c r="G40" s="20" t="s">
        <v>196</v>
      </c>
      <c r="H40" s="20" t="s">
        <v>196</v>
      </c>
      <c r="I40" s="20" t="s">
        <v>20</v>
      </c>
      <c r="J40" s="97">
        <v>19296</v>
      </c>
      <c r="K40" s="45" t="s">
        <v>171</v>
      </c>
      <c r="L40" s="96">
        <v>59.5</v>
      </c>
      <c r="M40" s="101">
        <v>1.5742</v>
      </c>
      <c r="N40" s="29"/>
      <c r="O40" s="20"/>
      <c r="P40" s="31"/>
      <c r="Q40" s="42"/>
      <c r="R40" s="20"/>
      <c r="S40" s="101">
        <f t="shared" si="7"/>
        <v>0</v>
      </c>
      <c r="T40" s="20"/>
      <c r="U40" s="20"/>
      <c r="V40" s="31"/>
      <c r="W40" s="42"/>
      <c r="X40" s="31"/>
      <c r="Y40" s="32">
        <f t="shared" si="8"/>
        <v>0</v>
      </c>
      <c r="Z40" s="20">
        <f t="shared" si="9"/>
        <v>0</v>
      </c>
      <c r="AA40" s="32">
        <f t="shared" si="10"/>
        <v>0</v>
      </c>
      <c r="AB40" s="20">
        <v>165</v>
      </c>
      <c r="AC40" s="20">
        <v>171</v>
      </c>
      <c r="AD40" s="70">
        <v>172.5</v>
      </c>
      <c r="AE40" s="42"/>
      <c r="AF40" s="31">
        <v>171</v>
      </c>
      <c r="AG40" s="32">
        <f t="shared" si="11"/>
        <v>269.1882</v>
      </c>
      <c r="AH40" s="20">
        <f t="shared" si="12"/>
        <v>171</v>
      </c>
      <c r="AI40" s="32">
        <f t="shared" si="13"/>
        <v>269.1882</v>
      </c>
      <c r="AJ40" s="20" t="s">
        <v>371</v>
      </c>
      <c r="AK40" s="20" t="s">
        <v>1465</v>
      </c>
      <c r="AL40" s="20">
        <v>27</v>
      </c>
    </row>
    <row r="41" spans="1:38" ht="12.75">
      <c r="A41" s="20">
        <v>12</v>
      </c>
      <c r="B41" s="20">
        <v>1</v>
      </c>
      <c r="C41" s="105" t="s">
        <v>37</v>
      </c>
      <c r="D41" s="20" t="s">
        <v>30</v>
      </c>
      <c r="E41" s="20">
        <v>60</v>
      </c>
      <c r="F41" s="20" t="s">
        <v>1470</v>
      </c>
      <c r="G41" s="20" t="s">
        <v>134</v>
      </c>
      <c r="H41" s="20" t="s">
        <v>23</v>
      </c>
      <c r="I41" s="20" t="s">
        <v>20</v>
      </c>
      <c r="J41" s="97">
        <v>38303</v>
      </c>
      <c r="K41" s="45" t="s">
        <v>137</v>
      </c>
      <c r="L41" s="96">
        <v>59</v>
      </c>
      <c r="M41" s="101">
        <v>1.0173</v>
      </c>
      <c r="N41" s="29"/>
      <c r="O41" s="20"/>
      <c r="P41" s="31"/>
      <c r="Q41" s="42"/>
      <c r="R41" s="20"/>
      <c r="S41" s="101">
        <f t="shared" si="7"/>
        <v>0</v>
      </c>
      <c r="T41" s="20"/>
      <c r="U41" s="20"/>
      <c r="V41" s="31"/>
      <c r="W41" s="42"/>
      <c r="X41" s="31"/>
      <c r="Y41" s="32">
        <f t="shared" si="8"/>
        <v>0</v>
      </c>
      <c r="Z41" s="20">
        <f t="shared" si="9"/>
        <v>0</v>
      </c>
      <c r="AA41" s="32">
        <f t="shared" si="10"/>
        <v>0</v>
      </c>
      <c r="AB41" s="20">
        <v>100</v>
      </c>
      <c r="AC41" s="70">
        <v>110</v>
      </c>
      <c r="AD41" s="31">
        <v>110</v>
      </c>
      <c r="AE41" s="42"/>
      <c r="AF41" s="31">
        <v>110</v>
      </c>
      <c r="AG41" s="32">
        <f t="shared" si="11"/>
        <v>111.903</v>
      </c>
      <c r="AH41" s="20">
        <f t="shared" si="12"/>
        <v>110</v>
      </c>
      <c r="AI41" s="32">
        <f t="shared" si="13"/>
        <v>111.903</v>
      </c>
      <c r="AJ41" s="20"/>
      <c r="AK41" s="20"/>
      <c r="AL41" s="20">
        <v>12</v>
      </c>
    </row>
    <row r="42" spans="1:38" ht="12.75">
      <c r="A42" s="20">
        <v>12</v>
      </c>
      <c r="B42" s="20">
        <v>1</v>
      </c>
      <c r="C42" s="105" t="s">
        <v>37</v>
      </c>
      <c r="D42" s="20" t="s">
        <v>30</v>
      </c>
      <c r="E42" s="20">
        <v>60</v>
      </c>
      <c r="F42" s="20" t="s">
        <v>828</v>
      </c>
      <c r="G42" s="20" t="s">
        <v>1466</v>
      </c>
      <c r="H42" s="20" t="s">
        <v>1467</v>
      </c>
      <c r="I42" s="20" t="s">
        <v>20</v>
      </c>
      <c r="J42" s="97">
        <v>37114</v>
      </c>
      <c r="K42" s="45" t="s">
        <v>165</v>
      </c>
      <c r="L42" s="96">
        <v>58.2</v>
      </c>
      <c r="M42" s="101">
        <v>0.9062</v>
      </c>
      <c r="N42" s="29"/>
      <c r="O42" s="20"/>
      <c r="P42" s="31"/>
      <c r="Q42" s="42"/>
      <c r="R42" s="20"/>
      <c r="S42" s="101">
        <f t="shared" si="7"/>
        <v>0</v>
      </c>
      <c r="T42" s="20"/>
      <c r="U42" s="20"/>
      <c r="V42" s="31"/>
      <c r="W42" s="42"/>
      <c r="X42" s="31"/>
      <c r="Y42" s="32">
        <f t="shared" si="8"/>
        <v>0</v>
      </c>
      <c r="Z42" s="20">
        <f t="shared" si="9"/>
        <v>0</v>
      </c>
      <c r="AA42" s="32">
        <f t="shared" si="10"/>
        <v>0</v>
      </c>
      <c r="AB42" s="20">
        <v>135</v>
      </c>
      <c r="AC42" s="20">
        <v>152.5</v>
      </c>
      <c r="AD42" s="70">
        <v>160</v>
      </c>
      <c r="AE42" s="42"/>
      <c r="AF42" s="31">
        <v>152.5</v>
      </c>
      <c r="AG42" s="32">
        <f t="shared" si="11"/>
        <v>138.1955</v>
      </c>
      <c r="AH42" s="20">
        <f t="shared" si="12"/>
        <v>152.5</v>
      </c>
      <c r="AI42" s="32">
        <f t="shared" si="13"/>
        <v>138.1955</v>
      </c>
      <c r="AJ42" s="20"/>
      <c r="AK42" s="20" t="s">
        <v>1468</v>
      </c>
      <c r="AL42" s="20">
        <v>12</v>
      </c>
    </row>
    <row r="43" spans="1:38" ht="12.75">
      <c r="A43" s="20">
        <v>5</v>
      </c>
      <c r="B43" s="20">
        <v>2</v>
      </c>
      <c r="C43" s="105" t="s">
        <v>37</v>
      </c>
      <c r="D43" s="20" t="s">
        <v>30</v>
      </c>
      <c r="E43" s="20">
        <v>60</v>
      </c>
      <c r="F43" s="20" t="s">
        <v>1469</v>
      </c>
      <c r="G43" s="20" t="s">
        <v>134</v>
      </c>
      <c r="H43" s="20" t="s">
        <v>77</v>
      </c>
      <c r="I43" s="20" t="s">
        <v>20</v>
      </c>
      <c r="J43" s="97">
        <v>37383</v>
      </c>
      <c r="K43" s="45" t="s">
        <v>165</v>
      </c>
      <c r="L43" s="96">
        <v>56.6</v>
      </c>
      <c r="M43" s="101">
        <v>0.977</v>
      </c>
      <c r="N43" s="29"/>
      <c r="O43" s="20"/>
      <c r="P43" s="31"/>
      <c r="Q43" s="42"/>
      <c r="R43" s="20"/>
      <c r="S43" s="101">
        <f t="shared" si="7"/>
        <v>0</v>
      </c>
      <c r="T43" s="20"/>
      <c r="U43" s="20"/>
      <c r="V43" s="31"/>
      <c r="W43" s="42"/>
      <c r="X43" s="31"/>
      <c r="Y43" s="32">
        <f t="shared" si="8"/>
        <v>0</v>
      </c>
      <c r="Z43" s="20">
        <f t="shared" si="9"/>
        <v>0</v>
      </c>
      <c r="AA43" s="32">
        <f t="shared" si="10"/>
        <v>0</v>
      </c>
      <c r="AB43" s="20">
        <v>95</v>
      </c>
      <c r="AC43" s="20">
        <v>102.5</v>
      </c>
      <c r="AD43" s="31">
        <v>107.5</v>
      </c>
      <c r="AE43" s="42"/>
      <c r="AF43" s="31">
        <v>107.5</v>
      </c>
      <c r="AG43" s="32">
        <f t="shared" si="11"/>
        <v>105.0275</v>
      </c>
      <c r="AH43" s="20">
        <f t="shared" si="12"/>
        <v>107.5</v>
      </c>
      <c r="AI43" s="32">
        <f t="shared" si="13"/>
        <v>105.0275</v>
      </c>
      <c r="AJ43" s="20"/>
      <c r="AK43" s="20" t="s">
        <v>1468</v>
      </c>
      <c r="AL43" s="20">
        <v>5</v>
      </c>
    </row>
    <row r="44" spans="1:38" ht="12.75">
      <c r="A44" s="20">
        <v>12</v>
      </c>
      <c r="B44" s="20">
        <v>1</v>
      </c>
      <c r="C44" s="105" t="s">
        <v>37</v>
      </c>
      <c r="D44" s="20" t="s">
        <v>30</v>
      </c>
      <c r="E44" s="20">
        <v>60</v>
      </c>
      <c r="F44" s="20" t="s">
        <v>1291</v>
      </c>
      <c r="G44" s="20" t="s">
        <v>64</v>
      </c>
      <c r="H44" s="20" t="s">
        <v>64</v>
      </c>
      <c r="I44" s="20" t="s">
        <v>64</v>
      </c>
      <c r="J44" s="97">
        <v>36526</v>
      </c>
      <c r="K44" s="45" t="s">
        <v>142</v>
      </c>
      <c r="L44" s="96">
        <v>59.8</v>
      </c>
      <c r="M44" s="101">
        <v>0.8645</v>
      </c>
      <c r="N44" s="74"/>
      <c r="O44" s="20"/>
      <c r="P44" s="20"/>
      <c r="Q44" s="42"/>
      <c r="R44" s="20"/>
      <c r="S44" s="101">
        <f t="shared" si="7"/>
        <v>0</v>
      </c>
      <c r="T44" s="20"/>
      <c r="U44" s="20"/>
      <c r="V44" s="20"/>
      <c r="W44" s="42"/>
      <c r="X44" s="31"/>
      <c r="Y44" s="32">
        <f t="shared" si="8"/>
        <v>0</v>
      </c>
      <c r="Z44" s="20">
        <f t="shared" si="9"/>
        <v>0</v>
      </c>
      <c r="AA44" s="32">
        <f t="shared" si="10"/>
        <v>0</v>
      </c>
      <c r="AB44" s="20">
        <v>185</v>
      </c>
      <c r="AC44" s="20">
        <v>197.5</v>
      </c>
      <c r="AD44" s="69">
        <v>202.5</v>
      </c>
      <c r="AE44" s="42"/>
      <c r="AF44" s="31">
        <v>197.5</v>
      </c>
      <c r="AG44" s="32">
        <f t="shared" si="11"/>
        <v>170.73875</v>
      </c>
      <c r="AH44" s="20">
        <f t="shared" si="12"/>
        <v>197.5</v>
      </c>
      <c r="AI44" s="32">
        <f t="shared" si="13"/>
        <v>170.73875</v>
      </c>
      <c r="AJ44" s="20" t="s">
        <v>377</v>
      </c>
      <c r="AK44" s="20" t="s">
        <v>1845</v>
      </c>
      <c r="AL44" s="20">
        <v>27</v>
      </c>
    </row>
    <row r="45" spans="1:38" ht="12.75">
      <c r="A45" s="20">
        <v>12</v>
      </c>
      <c r="B45" s="20">
        <v>1</v>
      </c>
      <c r="C45" s="105" t="s">
        <v>37</v>
      </c>
      <c r="D45" s="20" t="s">
        <v>30</v>
      </c>
      <c r="E45" s="20">
        <v>67.5</v>
      </c>
      <c r="F45" s="20" t="s">
        <v>387</v>
      </c>
      <c r="G45" s="20" t="s">
        <v>272</v>
      </c>
      <c r="H45" s="20"/>
      <c r="I45" s="20" t="s">
        <v>20</v>
      </c>
      <c r="J45" s="97">
        <v>35195</v>
      </c>
      <c r="K45" s="45" t="s">
        <v>118</v>
      </c>
      <c r="L45" s="96">
        <v>67.5</v>
      </c>
      <c r="M45" s="101">
        <v>0.7331</v>
      </c>
      <c r="N45" s="29"/>
      <c r="O45" s="20"/>
      <c r="P45" s="31"/>
      <c r="Q45" s="42"/>
      <c r="R45" s="20"/>
      <c r="S45" s="101">
        <f t="shared" si="7"/>
        <v>0</v>
      </c>
      <c r="T45" s="20"/>
      <c r="U45" s="20"/>
      <c r="V45" s="31"/>
      <c r="W45" s="42"/>
      <c r="X45" s="31"/>
      <c r="Y45" s="32">
        <f t="shared" si="8"/>
        <v>0</v>
      </c>
      <c r="Z45" s="20">
        <f t="shared" si="9"/>
        <v>0</v>
      </c>
      <c r="AA45" s="32">
        <f t="shared" si="10"/>
        <v>0</v>
      </c>
      <c r="AB45" s="20">
        <v>175</v>
      </c>
      <c r="AC45" s="20">
        <v>185</v>
      </c>
      <c r="AD45" s="70">
        <v>192.5</v>
      </c>
      <c r="AE45" s="42"/>
      <c r="AF45" s="31">
        <v>185</v>
      </c>
      <c r="AG45" s="32">
        <f t="shared" si="11"/>
        <v>135.6235</v>
      </c>
      <c r="AH45" s="20">
        <f t="shared" si="12"/>
        <v>185</v>
      </c>
      <c r="AI45" s="32">
        <f t="shared" si="13"/>
        <v>135.6235</v>
      </c>
      <c r="AJ45" s="20"/>
      <c r="AK45" s="20" t="s">
        <v>570</v>
      </c>
      <c r="AL45" s="20">
        <v>12</v>
      </c>
    </row>
    <row r="46" spans="1:38" ht="12.75">
      <c r="A46" s="20">
        <v>12</v>
      </c>
      <c r="B46" s="20">
        <v>1</v>
      </c>
      <c r="C46" s="105" t="s">
        <v>37</v>
      </c>
      <c r="D46" s="20" t="s">
        <v>30</v>
      </c>
      <c r="E46" s="20">
        <v>67.5</v>
      </c>
      <c r="F46" s="20" t="s">
        <v>1308</v>
      </c>
      <c r="G46" s="20" t="s">
        <v>1309</v>
      </c>
      <c r="H46" s="20" t="s">
        <v>364</v>
      </c>
      <c r="I46" s="20" t="s">
        <v>20</v>
      </c>
      <c r="J46" s="97">
        <v>20917</v>
      </c>
      <c r="K46" s="45" t="s">
        <v>53</v>
      </c>
      <c r="L46" s="20">
        <v>66.85</v>
      </c>
      <c r="M46" s="101">
        <v>1.2456</v>
      </c>
      <c r="N46" s="29"/>
      <c r="O46" s="20"/>
      <c r="P46" s="20"/>
      <c r="Q46" s="42"/>
      <c r="R46" s="20"/>
      <c r="S46" s="101">
        <f t="shared" si="7"/>
        <v>0</v>
      </c>
      <c r="T46" s="20"/>
      <c r="U46" s="20"/>
      <c r="V46" s="31"/>
      <c r="W46" s="42"/>
      <c r="X46" s="31"/>
      <c r="Y46" s="32">
        <f t="shared" si="8"/>
        <v>0</v>
      </c>
      <c r="Z46" s="20">
        <f t="shared" si="9"/>
        <v>0</v>
      </c>
      <c r="AA46" s="32">
        <f t="shared" si="10"/>
        <v>0</v>
      </c>
      <c r="AB46" s="20">
        <v>180</v>
      </c>
      <c r="AC46" s="20">
        <v>205</v>
      </c>
      <c r="AD46" s="31">
        <v>210</v>
      </c>
      <c r="AE46" s="42"/>
      <c r="AF46" s="31">
        <v>210</v>
      </c>
      <c r="AG46" s="32">
        <f t="shared" si="11"/>
        <v>261.576</v>
      </c>
      <c r="AH46" s="20">
        <f t="shared" si="12"/>
        <v>210</v>
      </c>
      <c r="AI46" s="32">
        <f t="shared" si="13"/>
        <v>261.576</v>
      </c>
      <c r="AJ46" s="20" t="s">
        <v>372</v>
      </c>
      <c r="AK46" s="20"/>
      <c r="AL46" s="20">
        <v>21</v>
      </c>
    </row>
    <row r="47" spans="1:38" ht="12.75">
      <c r="A47" s="20">
        <v>12</v>
      </c>
      <c r="B47" s="20">
        <v>1</v>
      </c>
      <c r="C47" s="105" t="s">
        <v>37</v>
      </c>
      <c r="D47" s="20" t="s">
        <v>30</v>
      </c>
      <c r="E47" s="20">
        <v>67.5</v>
      </c>
      <c r="F47" s="20" t="s">
        <v>1306</v>
      </c>
      <c r="G47" s="20" t="s">
        <v>1307</v>
      </c>
      <c r="H47" s="20" t="s">
        <v>498</v>
      </c>
      <c r="I47" s="20" t="s">
        <v>20</v>
      </c>
      <c r="J47" s="97">
        <v>18755</v>
      </c>
      <c r="K47" s="45" t="s">
        <v>171</v>
      </c>
      <c r="L47" s="96">
        <v>67.3</v>
      </c>
      <c r="M47" s="101">
        <v>1.4629</v>
      </c>
      <c r="N47" s="29"/>
      <c r="O47" s="74"/>
      <c r="P47" s="20"/>
      <c r="Q47" s="42"/>
      <c r="R47" s="20"/>
      <c r="S47" s="101">
        <f t="shared" si="7"/>
        <v>0</v>
      </c>
      <c r="T47" s="20"/>
      <c r="U47" s="20"/>
      <c r="V47" s="31"/>
      <c r="W47" s="42"/>
      <c r="X47" s="31"/>
      <c r="Y47" s="32">
        <f t="shared" si="8"/>
        <v>0</v>
      </c>
      <c r="Z47" s="20">
        <f t="shared" si="9"/>
        <v>0</v>
      </c>
      <c r="AA47" s="32">
        <f t="shared" si="10"/>
        <v>0</v>
      </c>
      <c r="AB47" s="20">
        <v>125</v>
      </c>
      <c r="AC47" s="20">
        <v>132.5</v>
      </c>
      <c r="AD47" s="31">
        <v>137.5</v>
      </c>
      <c r="AE47" s="42"/>
      <c r="AF47" s="31">
        <v>137.5</v>
      </c>
      <c r="AG47" s="32">
        <f t="shared" si="11"/>
        <v>201.14875</v>
      </c>
      <c r="AH47" s="20">
        <f t="shared" si="12"/>
        <v>137.5</v>
      </c>
      <c r="AI47" s="32">
        <f t="shared" si="13"/>
        <v>201.14875</v>
      </c>
      <c r="AJ47" s="20"/>
      <c r="AK47" s="20"/>
      <c r="AL47" s="20">
        <v>12</v>
      </c>
    </row>
    <row r="48" spans="1:38" ht="12.75">
      <c r="A48" s="20">
        <v>12</v>
      </c>
      <c r="B48" s="20">
        <v>1</v>
      </c>
      <c r="C48" s="105" t="s">
        <v>37</v>
      </c>
      <c r="D48" s="20" t="s">
        <v>30</v>
      </c>
      <c r="E48" s="20">
        <v>67.5</v>
      </c>
      <c r="F48" s="20" t="s">
        <v>569</v>
      </c>
      <c r="G48" s="20" t="s">
        <v>1303</v>
      </c>
      <c r="H48" s="20" t="s">
        <v>1304</v>
      </c>
      <c r="I48" s="20" t="s">
        <v>20</v>
      </c>
      <c r="J48" s="97">
        <v>16597</v>
      </c>
      <c r="K48" s="45" t="s">
        <v>567</v>
      </c>
      <c r="L48" s="96">
        <v>67.5</v>
      </c>
      <c r="M48" s="101">
        <v>1.5097</v>
      </c>
      <c r="N48" s="29"/>
      <c r="O48" s="74"/>
      <c r="P48" s="74"/>
      <c r="Q48" s="42"/>
      <c r="R48" s="20"/>
      <c r="S48" s="101">
        <f t="shared" si="7"/>
        <v>0</v>
      </c>
      <c r="T48" s="20"/>
      <c r="U48" s="20"/>
      <c r="V48" s="31"/>
      <c r="W48" s="42"/>
      <c r="X48" s="31"/>
      <c r="Y48" s="32">
        <f t="shared" si="8"/>
        <v>0</v>
      </c>
      <c r="Z48" s="20">
        <f t="shared" si="9"/>
        <v>0</v>
      </c>
      <c r="AA48" s="32">
        <f t="shared" si="10"/>
        <v>0</v>
      </c>
      <c r="AB48" s="20">
        <v>155</v>
      </c>
      <c r="AC48" s="20">
        <v>160</v>
      </c>
      <c r="AD48" s="31">
        <v>165</v>
      </c>
      <c r="AE48" s="42"/>
      <c r="AF48" s="31">
        <v>165</v>
      </c>
      <c r="AG48" s="32">
        <f t="shared" si="11"/>
        <v>249.1005</v>
      </c>
      <c r="AH48" s="20">
        <f t="shared" si="12"/>
        <v>165</v>
      </c>
      <c r="AI48" s="32">
        <f t="shared" si="13"/>
        <v>249.1005</v>
      </c>
      <c r="AJ48" s="20"/>
      <c r="AK48" s="20"/>
      <c r="AL48" s="20">
        <v>12</v>
      </c>
    </row>
    <row r="49" spans="1:38" ht="12.75">
      <c r="A49" s="20">
        <v>12</v>
      </c>
      <c r="B49" s="20">
        <v>1</v>
      </c>
      <c r="C49" s="105" t="s">
        <v>37</v>
      </c>
      <c r="D49" s="20" t="s">
        <v>30</v>
      </c>
      <c r="E49" s="20">
        <v>67.5</v>
      </c>
      <c r="F49" s="20" t="s">
        <v>1310</v>
      </c>
      <c r="G49" s="20" t="s">
        <v>1311</v>
      </c>
      <c r="H49" s="20" t="s">
        <v>1312</v>
      </c>
      <c r="I49" s="20" t="s">
        <v>20</v>
      </c>
      <c r="J49" s="97">
        <v>31901</v>
      </c>
      <c r="K49" s="45" t="s">
        <v>19</v>
      </c>
      <c r="L49" s="96">
        <v>66.3</v>
      </c>
      <c r="M49" s="101">
        <v>0.7377</v>
      </c>
      <c r="N49" s="74"/>
      <c r="O49" s="20"/>
      <c r="P49" s="20"/>
      <c r="Q49" s="42"/>
      <c r="R49" s="20"/>
      <c r="S49" s="101">
        <f t="shared" si="7"/>
        <v>0</v>
      </c>
      <c r="T49" s="20"/>
      <c r="U49" s="20"/>
      <c r="V49" s="31"/>
      <c r="W49" s="42"/>
      <c r="X49" s="31"/>
      <c r="Y49" s="32">
        <f t="shared" si="8"/>
        <v>0</v>
      </c>
      <c r="Z49" s="20">
        <f t="shared" si="9"/>
        <v>0</v>
      </c>
      <c r="AA49" s="32">
        <f t="shared" si="10"/>
        <v>0</v>
      </c>
      <c r="AB49" s="20">
        <v>192.5</v>
      </c>
      <c r="AC49" s="20">
        <v>205</v>
      </c>
      <c r="AD49" s="74">
        <v>210</v>
      </c>
      <c r="AE49" s="42"/>
      <c r="AF49" s="31">
        <v>205</v>
      </c>
      <c r="AG49" s="32">
        <f t="shared" si="11"/>
        <v>151.2285</v>
      </c>
      <c r="AH49" s="20">
        <f t="shared" si="12"/>
        <v>205</v>
      </c>
      <c r="AI49" s="32">
        <f t="shared" si="13"/>
        <v>151.2285</v>
      </c>
      <c r="AJ49" s="20"/>
      <c r="AK49" s="20"/>
      <c r="AL49" s="20">
        <v>12</v>
      </c>
    </row>
    <row r="50" spans="1:38" ht="12.75">
      <c r="A50" s="20">
        <v>12</v>
      </c>
      <c r="B50" s="20">
        <v>1</v>
      </c>
      <c r="C50" s="105" t="s">
        <v>37</v>
      </c>
      <c r="D50" s="20" t="s">
        <v>30</v>
      </c>
      <c r="E50" s="20">
        <v>67.5</v>
      </c>
      <c r="F50" s="20" t="s">
        <v>1472</v>
      </c>
      <c r="G50" s="20" t="s">
        <v>812</v>
      </c>
      <c r="H50" s="20" t="s">
        <v>23</v>
      </c>
      <c r="I50" s="20" t="s">
        <v>20</v>
      </c>
      <c r="J50" s="97">
        <v>37869</v>
      </c>
      <c r="K50" s="45" t="s">
        <v>135</v>
      </c>
      <c r="L50" s="96">
        <v>65.75</v>
      </c>
      <c r="M50" s="101">
        <v>0.9138</v>
      </c>
      <c r="N50" s="29"/>
      <c r="O50" s="20"/>
      <c r="P50" s="31"/>
      <c r="Q50" s="42"/>
      <c r="R50" s="20"/>
      <c r="S50" s="101">
        <f t="shared" si="7"/>
        <v>0</v>
      </c>
      <c r="T50" s="20"/>
      <c r="U50" s="20"/>
      <c r="V50" s="31"/>
      <c r="W50" s="42"/>
      <c r="X50" s="31"/>
      <c r="Y50" s="32">
        <f t="shared" si="8"/>
        <v>0</v>
      </c>
      <c r="Z50" s="20">
        <f t="shared" si="9"/>
        <v>0</v>
      </c>
      <c r="AA50" s="32">
        <f t="shared" si="10"/>
        <v>0</v>
      </c>
      <c r="AB50" s="20">
        <v>140</v>
      </c>
      <c r="AC50" s="70">
        <v>152.5</v>
      </c>
      <c r="AD50" s="70">
        <v>152.5</v>
      </c>
      <c r="AE50" s="42"/>
      <c r="AF50" s="31">
        <v>140</v>
      </c>
      <c r="AG50" s="32">
        <f t="shared" si="11"/>
        <v>127.93199999999999</v>
      </c>
      <c r="AH50" s="20">
        <f t="shared" si="12"/>
        <v>140</v>
      </c>
      <c r="AI50" s="32">
        <f t="shared" si="13"/>
        <v>127.93199999999999</v>
      </c>
      <c r="AJ50" s="20"/>
      <c r="AK50" s="20" t="s">
        <v>813</v>
      </c>
      <c r="AL50" s="20">
        <v>12</v>
      </c>
    </row>
    <row r="51" spans="1:38" ht="12.75">
      <c r="A51" s="20">
        <v>12</v>
      </c>
      <c r="B51" s="20">
        <v>1</v>
      </c>
      <c r="C51" s="105" t="s">
        <v>37</v>
      </c>
      <c r="D51" s="20" t="s">
        <v>30</v>
      </c>
      <c r="E51" s="20">
        <v>67.5</v>
      </c>
      <c r="F51" s="20" t="s">
        <v>1473</v>
      </c>
      <c r="G51" s="20" t="s">
        <v>772</v>
      </c>
      <c r="H51" s="20" t="s">
        <v>35</v>
      </c>
      <c r="I51" s="20" t="s">
        <v>20</v>
      </c>
      <c r="J51" s="97">
        <v>37226</v>
      </c>
      <c r="K51" s="45" t="s">
        <v>165</v>
      </c>
      <c r="L51" s="96">
        <v>65.2</v>
      </c>
      <c r="M51" s="101">
        <v>0.8091</v>
      </c>
      <c r="N51" s="29"/>
      <c r="O51" s="20"/>
      <c r="P51" s="31"/>
      <c r="Q51" s="42"/>
      <c r="R51" s="20"/>
      <c r="S51" s="101">
        <f t="shared" si="7"/>
        <v>0</v>
      </c>
      <c r="T51" s="20"/>
      <c r="U51" s="20"/>
      <c r="V51" s="31"/>
      <c r="W51" s="42"/>
      <c r="X51" s="31"/>
      <c r="Y51" s="32">
        <f t="shared" si="8"/>
        <v>0</v>
      </c>
      <c r="Z51" s="20">
        <f t="shared" si="9"/>
        <v>0</v>
      </c>
      <c r="AA51" s="32">
        <f t="shared" si="10"/>
        <v>0</v>
      </c>
      <c r="AB51" s="20">
        <v>150</v>
      </c>
      <c r="AC51" s="20">
        <v>160</v>
      </c>
      <c r="AD51" s="31">
        <v>170</v>
      </c>
      <c r="AE51" s="42"/>
      <c r="AF51" s="31">
        <v>170</v>
      </c>
      <c r="AG51" s="32">
        <f t="shared" si="11"/>
        <v>137.547</v>
      </c>
      <c r="AH51" s="20">
        <f t="shared" si="12"/>
        <v>170</v>
      </c>
      <c r="AI51" s="32">
        <f t="shared" si="13"/>
        <v>137.547</v>
      </c>
      <c r="AJ51" s="20"/>
      <c r="AK51" s="20" t="s">
        <v>1459</v>
      </c>
      <c r="AL51" s="20">
        <v>12</v>
      </c>
    </row>
    <row r="52" spans="1:38" ht="12.75">
      <c r="A52" s="20">
        <v>5</v>
      </c>
      <c r="B52" s="20">
        <v>2</v>
      </c>
      <c r="C52" s="105" t="s">
        <v>37</v>
      </c>
      <c r="D52" s="20" t="s">
        <v>30</v>
      </c>
      <c r="E52" s="20">
        <v>67.5</v>
      </c>
      <c r="F52" s="20" t="s">
        <v>1471</v>
      </c>
      <c r="G52" s="20" t="s">
        <v>1466</v>
      </c>
      <c r="H52" s="20" t="s">
        <v>62</v>
      </c>
      <c r="I52" s="20" t="s">
        <v>20</v>
      </c>
      <c r="J52" s="97">
        <v>37421</v>
      </c>
      <c r="K52" s="45" t="s">
        <v>165</v>
      </c>
      <c r="L52" s="96">
        <v>65.95</v>
      </c>
      <c r="M52" s="101">
        <v>0.8001</v>
      </c>
      <c r="N52" s="29"/>
      <c r="O52" s="20"/>
      <c r="P52" s="31"/>
      <c r="Q52" s="42"/>
      <c r="R52" s="20"/>
      <c r="S52" s="101">
        <f t="shared" si="7"/>
        <v>0</v>
      </c>
      <c r="T52" s="20"/>
      <c r="U52" s="20"/>
      <c r="V52" s="31"/>
      <c r="W52" s="42"/>
      <c r="X52" s="31"/>
      <c r="Y52" s="32">
        <f t="shared" si="8"/>
        <v>0</v>
      </c>
      <c r="Z52" s="20">
        <f t="shared" si="9"/>
        <v>0</v>
      </c>
      <c r="AA52" s="32">
        <f t="shared" si="10"/>
        <v>0</v>
      </c>
      <c r="AB52" s="20">
        <v>125</v>
      </c>
      <c r="AC52" s="20">
        <v>135</v>
      </c>
      <c r="AD52" s="31">
        <v>147.5</v>
      </c>
      <c r="AE52" s="42"/>
      <c r="AF52" s="31">
        <v>147.5</v>
      </c>
      <c r="AG52" s="32">
        <f t="shared" si="11"/>
        <v>118.01475</v>
      </c>
      <c r="AH52" s="20">
        <f t="shared" si="12"/>
        <v>147.5</v>
      </c>
      <c r="AI52" s="32">
        <f t="shared" si="13"/>
        <v>118.01475</v>
      </c>
      <c r="AJ52" s="20"/>
      <c r="AK52" s="20"/>
      <c r="AL52" s="20">
        <v>5</v>
      </c>
    </row>
    <row r="53" spans="1:38" ht="12.75">
      <c r="A53" s="20">
        <v>0</v>
      </c>
      <c r="B53" s="20" t="s">
        <v>172</v>
      </c>
      <c r="C53" s="105" t="s">
        <v>37</v>
      </c>
      <c r="D53" s="20" t="s">
        <v>30</v>
      </c>
      <c r="E53" s="20">
        <v>67.5</v>
      </c>
      <c r="F53" s="20" t="s">
        <v>573</v>
      </c>
      <c r="G53" s="20" t="s">
        <v>966</v>
      </c>
      <c r="H53" s="20" t="s">
        <v>23</v>
      </c>
      <c r="I53" s="20" t="s">
        <v>20</v>
      </c>
      <c r="J53" s="97">
        <v>37433</v>
      </c>
      <c r="K53" s="45" t="s">
        <v>165</v>
      </c>
      <c r="L53" s="96">
        <v>63</v>
      </c>
      <c r="M53" s="101">
        <v>0.836</v>
      </c>
      <c r="N53" s="29"/>
      <c r="O53" s="20"/>
      <c r="P53" s="31"/>
      <c r="Q53" s="42"/>
      <c r="R53" s="20"/>
      <c r="S53" s="101">
        <f t="shared" si="7"/>
        <v>0</v>
      </c>
      <c r="T53" s="20"/>
      <c r="U53" s="20"/>
      <c r="V53" s="31"/>
      <c r="W53" s="42"/>
      <c r="X53" s="31"/>
      <c r="Y53" s="32">
        <f t="shared" si="8"/>
        <v>0</v>
      </c>
      <c r="Z53" s="20">
        <f t="shared" si="9"/>
        <v>0</v>
      </c>
      <c r="AA53" s="32">
        <f t="shared" si="10"/>
        <v>0</v>
      </c>
      <c r="AB53" s="20">
        <v>0</v>
      </c>
      <c r="AC53" s="20"/>
      <c r="AD53" s="31"/>
      <c r="AE53" s="42"/>
      <c r="AF53" s="31"/>
      <c r="AG53" s="32">
        <f t="shared" si="11"/>
        <v>0</v>
      </c>
      <c r="AH53" s="20">
        <f t="shared" si="12"/>
        <v>0</v>
      </c>
      <c r="AI53" s="32">
        <f t="shared" si="13"/>
        <v>0</v>
      </c>
      <c r="AJ53" s="20"/>
      <c r="AK53" s="20" t="s">
        <v>570</v>
      </c>
      <c r="AL53" s="20">
        <v>0</v>
      </c>
    </row>
    <row r="54" spans="1:38" ht="12.75">
      <c r="A54" s="20">
        <v>12</v>
      </c>
      <c r="B54" s="20">
        <v>1</v>
      </c>
      <c r="C54" s="105" t="s">
        <v>37</v>
      </c>
      <c r="D54" s="20" t="s">
        <v>30</v>
      </c>
      <c r="E54" s="20">
        <v>67.5</v>
      </c>
      <c r="F54" s="20" t="s">
        <v>1137</v>
      </c>
      <c r="G54" s="20" t="s">
        <v>134</v>
      </c>
      <c r="H54" s="20" t="s">
        <v>23</v>
      </c>
      <c r="I54" s="20" t="s">
        <v>20</v>
      </c>
      <c r="J54" s="97">
        <v>36283</v>
      </c>
      <c r="K54" s="45" t="s">
        <v>142</v>
      </c>
      <c r="L54" s="96">
        <v>61.4</v>
      </c>
      <c r="M54" s="101">
        <v>0.8258</v>
      </c>
      <c r="N54" s="29"/>
      <c r="O54" s="20"/>
      <c r="P54" s="31"/>
      <c r="Q54" s="42"/>
      <c r="R54" s="20"/>
      <c r="S54" s="101">
        <f t="shared" si="7"/>
        <v>0</v>
      </c>
      <c r="T54" s="20"/>
      <c r="U54" s="20"/>
      <c r="V54" s="31"/>
      <c r="W54" s="42"/>
      <c r="X54" s="31"/>
      <c r="Y54" s="32">
        <f t="shared" si="8"/>
        <v>0</v>
      </c>
      <c r="Z54" s="20">
        <f t="shared" si="9"/>
        <v>0</v>
      </c>
      <c r="AA54" s="32">
        <f t="shared" si="10"/>
        <v>0</v>
      </c>
      <c r="AB54" s="20">
        <v>0</v>
      </c>
      <c r="AC54" s="20">
        <v>130</v>
      </c>
      <c r="AD54" s="31">
        <v>135</v>
      </c>
      <c r="AE54" s="42"/>
      <c r="AF54" s="31">
        <v>135</v>
      </c>
      <c r="AG54" s="32">
        <f t="shared" si="11"/>
        <v>111.483</v>
      </c>
      <c r="AH54" s="20">
        <f t="shared" si="12"/>
        <v>135</v>
      </c>
      <c r="AI54" s="32">
        <f t="shared" si="13"/>
        <v>111.483</v>
      </c>
      <c r="AJ54" s="20"/>
      <c r="AK54" s="20"/>
      <c r="AL54" s="20">
        <v>12</v>
      </c>
    </row>
    <row r="55" spans="1:38" ht="12.75">
      <c r="A55" s="20">
        <v>12</v>
      </c>
      <c r="B55" s="20">
        <v>1</v>
      </c>
      <c r="C55" s="105" t="s">
        <v>37</v>
      </c>
      <c r="D55" s="20" t="s">
        <v>30</v>
      </c>
      <c r="E55" s="20">
        <v>75</v>
      </c>
      <c r="F55" s="20" t="s">
        <v>1417</v>
      </c>
      <c r="G55" s="20" t="s">
        <v>64</v>
      </c>
      <c r="H55" s="20" t="s">
        <v>64</v>
      </c>
      <c r="I55" s="20" t="s">
        <v>64</v>
      </c>
      <c r="J55" s="97">
        <v>35603</v>
      </c>
      <c r="K55" s="45" t="s">
        <v>118</v>
      </c>
      <c r="L55" s="96">
        <v>71.7</v>
      </c>
      <c r="M55" s="101">
        <v>0.689</v>
      </c>
      <c r="N55" s="29"/>
      <c r="O55" s="20"/>
      <c r="P55" s="31"/>
      <c r="Q55" s="42"/>
      <c r="R55" s="20"/>
      <c r="S55" s="101">
        <f t="shared" si="7"/>
        <v>0</v>
      </c>
      <c r="T55" s="69"/>
      <c r="U55" s="20"/>
      <c r="V55" s="20"/>
      <c r="W55" s="42"/>
      <c r="X55" s="31"/>
      <c r="Y55" s="32">
        <f t="shared" si="8"/>
        <v>0</v>
      </c>
      <c r="Z55" s="20">
        <f t="shared" si="9"/>
        <v>0</v>
      </c>
      <c r="AA55" s="32">
        <f t="shared" si="10"/>
        <v>0</v>
      </c>
      <c r="AB55" s="20">
        <v>200</v>
      </c>
      <c r="AC55" s="20">
        <v>215</v>
      </c>
      <c r="AD55" s="31">
        <v>227.5</v>
      </c>
      <c r="AE55" s="42"/>
      <c r="AF55" s="31">
        <v>227.5</v>
      </c>
      <c r="AG55" s="32">
        <f t="shared" si="11"/>
        <v>156.74749999999997</v>
      </c>
      <c r="AH55" s="20">
        <f t="shared" si="12"/>
        <v>227.5</v>
      </c>
      <c r="AI55" s="32">
        <f t="shared" si="13"/>
        <v>156.74749999999997</v>
      </c>
      <c r="AJ55" s="20"/>
      <c r="AK55" s="20"/>
      <c r="AL55" s="20">
        <v>12</v>
      </c>
    </row>
    <row r="56" spans="1:38" ht="12.75">
      <c r="A56" s="20">
        <v>0</v>
      </c>
      <c r="B56" s="20" t="s">
        <v>172</v>
      </c>
      <c r="C56" s="105" t="s">
        <v>37</v>
      </c>
      <c r="D56" s="20" t="s">
        <v>30</v>
      </c>
      <c r="E56" s="20">
        <v>75</v>
      </c>
      <c r="F56" s="20" t="s">
        <v>1326</v>
      </c>
      <c r="G56" s="20" t="s">
        <v>812</v>
      </c>
      <c r="H56" s="20" t="s">
        <v>23</v>
      </c>
      <c r="I56" s="20" t="s">
        <v>20</v>
      </c>
      <c r="J56" s="97">
        <v>15180</v>
      </c>
      <c r="K56" s="45" t="s">
        <v>842</v>
      </c>
      <c r="L56" s="96">
        <v>74.5</v>
      </c>
      <c r="M56" s="101">
        <v>1.3928</v>
      </c>
      <c r="N56" s="29"/>
      <c r="O56" s="20"/>
      <c r="P56" s="31"/>
      <c r="Q56" s="42"/>
      <c r="R56" s="20"/>
      <c r="S56" s="101">
        <f t="shared" si="7"/>
        <v>0</v>
      </c>
      <c r="T56" s="20"/>
      <c r="U56" s="20"/>
      <c r="V56" s="31"/>
      <c r="W56" s="42"/>
      <c r="X56" s="31"/>
      <c r="Y56" s="32">
        <f t="shared" si="8"/>
        <v>0</v>
      </c>
      <c r="Z56" s="20">
        <f t="shared" si="9"/>
        <v>0</v>
      </c>
      <c r="AA56" s="32">
        <f t="shared" si="10"/>
        <v>0</v>
      </c>
      <c r="AB56" s="20">
        <v>0</v>
      </c>
      <c r="AC56" s="20">
        <v>0</v>
      </c>
      <c r="AD56" s="31">
        <v>0</v>
      </c>
      <c r="AE56" s="42"/>
      <c r="AF56" s="31">
        <v>0</v>
      </c>
      <c r="AG56" s="32">
        <f t="shared" si="11"/>
        <v>0</v>
      </c>
      <c r="AH56" s="20">
        <f t="shared" si="12"/>
        <v>0</v>
      </c>
      <c r="AI56" s="32">
        <f t="shared" si="13"/>
        <v>0</v>
      </c>
      <c r="AJ56" s="20"/>
      <c r="AK56" s="20"/>
      <c r="AL56" s="20">
        <v>0</v>
      </c>
    </row>
    <row r="57" spans="1:38" ht="12.75">
      <c r="A57" s="20">
        <v>12</v>
      </c>
      <c r="B57" s="20">
        <v>1</v>
      </c>
      <c r="C57" s="105" t="s">
        <v>37</v>
      </c>
      <c r="D57" s="20" t="s">
        <v>30</v>
      </c>
      <c r="E57" s="20">
        <v>75</v>
      </c>
      <c r="F57" s="20" t="s">
        <v>892</v>
      </c>
      <c r="G57" s="20"/>
      <c r="H57" s="20"/>
      <c r="I57" s="20"/>
      <c r="J57" s="97">
        <v>34599</v>
      </c>
      <c r="K57" s="45" t="s">
        <v>19</v>
      </c>
      <c r="L57" s="96">
        <v>74.6</v>
      </c>
      <c r="M57" s="101">
        <v>0.6673</v>
      </c>
      <c r="N57" s="29"/>
      <c r="O57" s="20"/>
      <c r="P57" s="31"/>
      <c r="Q57" s="42"/>
      <c r="R57" s="20"/>
      <c r="S57" s="101">
        <f t="shared" si="7"/>
        <v>0</v>
      </c>
      <c r="T57" s="20"/>
      <c r="U57" s="20"/>
      <c r="V57" s="31"/>
      <c r="W57" s="42"/>
      <c r="X57" s="31"/>
      <c r="Y57" s="32">
        <f t="shared" si="8"/>
        <v>0</v>
      </c>
      <c r="Z57" s="20">
        <f t="shared" si="9"/>
        <v>0</v>
      </c>
      <c r="AA57" s="32">
        <f t="shared" si="10"/>
        <v>0</v>
      </c>
      <c r="AB57" s="20">
        <v>240</v>
      </c>
      <c r="AC57" s="20">
        <v>255</v>
      </c>
      <c r="AD57" s="31">
        <v>270</v>
      </c>
      <c r="AE57" s="42"/>
      <c r="AF57" s="31">
        <v>270</v>
      </c>
      <c r="AG57" s="32">
        <f t="shared" si="11"/>
        <v>180.171</v>
      </c>
      <c r="AH57" s="20">
        <f t="shared" si="12"/>
        <v>270</v>
      </c>
      <c r="AI57" s="32">
        <f t="shared" si="13"/>
        <v>180.171</v>
      </c>
      <c r="AJ57" s="20" t="s">
        <v>373</v>
      </c>
      <c r="AK57" s="20"/>
      <c r="AL57" s="20">
        <v>48</v>
      </c>
    </row>
    <row r="58" spans="1:38" ht="12.75">
      <c r="A58" s="20">
        <v>5</v>
      </c>
      <c r="B58" s="20">
        <v>2</v>
      </c>
      <c r="C58" s="105" t="s">
        <v>37</v>
      </c>
      <c r="D58" s="20" t="s">
        <v>30</v>
      </c>
      <c r="E58" s="20">
        <v>75</v>
      </c>
      <c r="F58" s="20" t="s">
        <v>1408</v>
      </c>
      <c r="G58" s="20" t="s">
        <v>64</v>
      </c>
      <c r="H58" s="20" t="s">
        <v>64</v>
      </c>
      <c r="I58" s="20" t="s">
        <v>64</v>
      </c>
      <c r="J58" s="97">
        <v>29941</v>
      </c>
      <c r="K58" s="45" t="s">
        <v>19</v>
      </c>
      <c r="L58" s="96">
        <v>74.8</v>
      </c>
      <c r="M58" s="101">
        <v>0.6559</v>
      </c>
      <c r="N58" s="29"/>
      <c r="O58" s="20"/>
      <c r="P58" s="31"/>
      <c r="Q58" s="42"/>
      <c r="R58" s="20"/>
      <c r="S58" s="101">
        <f t="shared" si="7"/>
        <v>0</v>
      </c>
      <c r="T58" s="20"/>
      <c r="U58" s="20"/>
      <c r="V58" s="31"/>
      <c r="W58" s="42"/>
      <c r="X58" s="31"/>
      <c r="Y58" s="32">
        <f t="shared" si="8"/>
        <v>0</v>
      </c>
      <c r="Z58" s="20">
        <f t="shared" si="9"/>
        <v>0</v>
      </c>
      <c r="AA58" s="32">
        <f t="shared" si="10"/>
        <v>0</v>
      </c>
      <c r="AB58" s="20">
        <v>200</v>
      </c>
      <c r="AC58" s="20">
        <v>220</v>
      </c>
      <c r="AD58" s="31">
        <v>240</v>
      </c>
      <c r="AE58" s="42"/>
      <c r="AF58" s="31">
        <v>240</v>
      </c>
      <c r="AG58" s="32">
        <f t="shared" si="11"/>
        <v>157.416</v>
      </c>
      <c r="AH58" s="20">
        <f t="shared" si="12"/>
        <v>240</v>
      </c>
      <c r="AI58" s="32">
        <f t="shared" si="13"/>
        <v>157.416</v>
      </c>
      <c r="AJ58" s="20" t="s">
        <v>375</v>
      </c>
      <c r="AK58" s="20"/>
      <c r="AL58" s="20">
        <v>14</v>
      </c>
    </row>
    <row r="59" spans="1:38" ht="12.75">
      <c r="A59" s="20">
        <v>12</v>
      </c>
      <c r="B59" s="20">
        <v>1</v>
      </c>
      <c r="C59" s="105" t="s">
        <v>37</v>
      </c>
      <c r="D59" s="20" t="s">
        <v>30</v>
      </c>
      <c r="E59" s="20">
        <v>75</v>
      </c>
      <c r="F59" s="20" t="s">
        <v>1614</v>
      </c>
      <c r="G59" s="20" t="s">
        <v>626</v>
      </c>
      <c r="H59" s="20" t="s">
        <v>626</v>
      </c>
      <c r="I59" s="20" t="s">
        <v>626</v>
      </c>
      <c r="J59" s="97">
        <v>37228</v>
      </c>
      <c r="K59" s="45" t="s">
        <v>165</v>
      </c>
      <c r="L59" s="96">
        <v>69.3</v>
      </c>
      <c r="M59" s="101">
        <v>0.7659</v>
      </c>
      <c r="N59" s="29"/>
      <c r="O59" s="20"/>
      <c r="P59" s="31"/>
      <c r="Q59" s="42"/>
      <c r="R59" s="20"/>
      <c r="S59" s="101">
        <f t="shared" si="7"/>
        <v>0</v>
      </c>
      <c r="T59" s="20"/>
      <c r="U59" s="20"/>
      <c r="V59" s="31"/>
      <c r="W59" s="42"/>
      <c r="X59" s="31"/>
      <c r="Y59" s="32">
        <f t="shared" si="8"/>
        <v>0</v>
      </c>
      <c r="Z59" s="20">
        <f t="shared" si="9"/>
        <v>0</v>
      </c>
      <c r="AA59" s="32">
        <f t="shared" si="10"/>
        <v>0</v>
      </c>
      <c r="AB59" s="20">
        <v>190</v>
      </c>
      <c r="AC59" s="20">
        <v>200</v>
      </c>
      <c r="AD59" s="70">
        <v>205</v>
      </c>
      <c r="AE59" s="42"/>
      <c r="AF59" s="31">
        <v>200</v>
      </c>
      <c r="AG59" s="32">
        <f t="shared" si="11"/>
        <v>153.18</v>
      </c>
      <c r="AH59" s="20">
        <f t="shared" si="12"/>
        <v>200</v>
      </c>
      <c r="AI59" s="32">
        <f t="shared" si="13"/>
        <v>153.18</v>
      </c>
      <c r="AJ59" s="20"/>
      <c r="AK59" s="20"/>
      <c r="AL59" s="20">
        <v>12</v>
      </c>
    </row>
    <row r="60" spans="1:38" ht="12.75">
      <c r="A60" s="20">
        <v>5</v>
      </c>
      <c r="B60" s="20">
        <v>2</v>
      </c>
      <c r="C60" s="105" t="s">
        <v>37</v>
      </c>
      <c r="D60" s="20" t="s">
        <v>30</v>
      </c>
      <c r="E60" s="20">
        <v>75</v>
      </c>
      <c r="F60" s="20" t="s">
        <v>1615</v>
      </c>
      <c r="G60" s="20" t="s">
        <v>23</v>
      </c>
      <c r="H60" s="20" t="s">
        <v>23</v>
      </c>
      <c r="I60" s="20" t="s">
        <v>20</v>
      </c>
      <c r="J60" s="97">
        <v>37178</v>
      </c>
      <c r="K60" s="45" t="s">
        <v>165</v>
      </c>
      <c r="L60" s="96">
        <v>75</v>
      </c>
      <c r="M60" s="101">
        <v>0.7177</v>
      </c>
      <c r="N60" s="29"/>
      <c r="O60" s="20"/>
      <c r="P60" s="31"/>
      <c r="Q60" s="42"/>
      <c r="R60" s="20"/>
      <c r="S60" s="101">
        <f t="shared" si="7"/>
        <v>0</v>
      </c>
      <c r="T60" s="20"/>
      <c r="U60" s="20"/>
      <c r="V60" s="31"/>
      <c r="W60" s="42"/>
      <c r="X60" s="31"/>
      <c r="Y60" s="32">
        <f t="shared" si="8"/>
        <v>0</v>
      </c>
      <c r="Z60" s="20">
        <f t="shared" si="9"/>
        <v>0</v>
      </c>
      <c r="AA60" s="32">
        <f t="shared" si="10"/>
        <v>0</v>
      </c>
      <c r="AB60" s="20">
        <v>190</v>
      </c>
      <c r="AC60" s="70">
        <v>205</v>
      </c>
      <c r="AD60" s="70">
        <v>205</v>
      </c>
      <c r="AE60" s="42"/>
      <c r="AF60" s="31">
        <f>AB60</f>
        <v>190</v>
      </c>
      <c r="AG60" s="32">
        <f t="shared" si="11"/>
        <v>136.363</v>
      </c>
      <c r="AH60" s="20">
        <f t="shared" si="12"/>
        <v>190</v>
      </c>
      <c r="AI60" s="32">
        <f t="shared" si="13"/>
        <v>136.363</v>
      </c>
      <c r="AJ60" s="20"/>
      <c r="AK60" s="20" t="s">
        <v>1616</v>
      </c>
      <c r="AL60" s="20">
        <v>5</v>
      </c>
    </row>
    <row r="61" spans="1:38" ht="12.75">
      <c r="A61" s="20">
        <v>12</v>
      </c>
      <c r="B61" s="20">
        <v>1</v>
      </c>
      <c r="C61" s="20" t="s">
        <v>37</v>
      </c>
      <c r="D61" s="20" t="s">
        <v>30</v>
      </c>
      <c r="E61" s="20">
        <v>82.5</v>
      </c>
      <c r="F61" s="20" t="s">
        <v>1239</v>
      </c>
      <c r="G61" s="20" t="s">
        <v>352</v>
      </c>
      <c r="H61" s="20" t="s">
        <v>352</v>
      </c>
      <c r="I61" s="20" t="s">
        <v>20</v>
      </c>
      <c r="J61" s="97">
        <v>34674</v>
      </c>
      <c r="K61" s="45" t="s">
        <v>118</v>
      </c>
      <c r="L61" s="96">
        <v>79</v>
      </c>
      <c r="M61" s="101">
        <v>0.6388</v>
      </c>
      <c r="N61" s="29"/>
      <c r="O61" s="20"/>
      <c r="P61" s="31"/>
      <c r="Q61" s="42"/>
      <c r="R61" s="20"/>
      <c r="S61" s="101">
        <f t="shared" si="7"/>
        <v>0</v>
      </c>
      <c r="T61" s="20"/>
      <c r="U61" s="20"/>
      <c r="V61" s="31"/>
      <c r="W61" s="42"/>
      <c r="X61" s="31"/>
      <c r="Y61" s="32">
        <f t="shared" si="8"/>
        <v>0</v>
      </c>
      <c r="Z61" s="20">
        <f t="shared" si="9"/>
        <v>0</v>
      </c>
      <c r="AA61" s="32">
        <f t="shared" si="10"/>
        <v>0</v>
      </c>
      <c r="AB61" s="70">
        <v>200</v>
      </c>
      <c r="AC61" s="20">
        <v>200</v>
      </c>
      <c r="AD61" s="31">
        <v>220</v>
      </c>
      <c r="AE61" s="42"/>
      <c r="AF61" s="31">
        <v>220</v>
      </c>
      <c r="AG61" s="32">
        <f t="shared" si="11"/>
        <v>140.536</v>
      </c>
      <c r="AH61" s="20">
        <f t="shared" si="12"/>
        <v>220</v>
      </c>
      <c r="AI61" s="32">
        <f t="shared" si="13"/>
        <v>140.536</v>
      </c>
      <c r="AJ61" s="20"/>
      <c r="AK61" s="20" t="s">
        <v>1645</v>
      </c>
      <c r="AL61" s="20">
        <v>12</v>
      </c>
    </row>
    <row r="62" spans="1:38" ht="12.75">
      <c r="A62" s="20">
        <v>12</v>
      </c>
      <c r="B62" s="20">
        <v>1</v>
      </c>
      <c r="C62" s="20" t="s">
        <v>37</v>
      </c>
      <c r="D62" s="20" t="s">
        <v>30</v>
      </c>
      <c r="E62" s="20">
        <v>82.5</v>
      </c>
      <c r="F62" s="20" t="s">
        <v>1640</v>
      </c>
      <c r="G62" s="20" t="s">
        <v>49</v>
      </c>
      <c r="H62" s="20" t="s">
        <v>49</v>
      </c>
      <c r="I62" s="20" t="s">
        <v>20</v>
      </c>
      <c r="J62" s="97">
        <v>26956</v>
      </c>
      <c r="K62" s="45" t="s">
        <v>151</v>
      </c>
      <c r="L62" s="96">
        <v>80.65</v>
      </c>
      <c r="M62" s="101">
        <v>0.6592</v>
      </c>
      <c r="N62" s="29"/>
      <c r="O62" s="20"/>
      <c r="P62" s="31"/>
      <c r="Q62" s="42"/>
      <c r="R62" s="20"/>
      <c r="S62" s="101">
        <f t="shared" si="7"/>
        <v>0</v>
      </c>
      <c r="T62" s="20"/>
      <c r="U62" s="20"/>
      <c r="V62" s="31"/>
      <c r="W62" s="42"/>
      <c r="X62" s="31"/>
      <c r="Y62" s="32">
        <f t="shared" si="8"/>
        <v>0</v>
      </c>
      <c r="Z62" s="20">
        <f t="shared" si="9"/>
        <v>0</v>
      </c>
      <c r="AA62" s="32">
        <f t="shared" si="10"/>
        <v>0</v>
      </c>
      <c r="AB62" s="20">
        <v>230</v>
      </c>
      <c r="AC62" s="20">
        <v>245</v>
      </c>
      <c r="AD62" s="70">
        <v>255</v>
      </c>
      <c r="AE62" s="42"/>
      <c r="AF62" s="31">
        <v>245</v>
      </c>
      <c r="AG62" s="32">
        <f t="shared" si="11"/>
        <v>161.504</v>
      </c>
      <c r="AH62" s="20">
        <f t="shared" si="12"/>
        <v>245</v>
      </c>
      <c r="AI62" s="32">
        <f t="shared" si="13"/>
        <v>161.504</v>
      </c>
      <c r="AJ62" s="20"/>
      <c r="AK62" s="20"/>
      <c r="AL62" s="20">
        <v>12</v>
      </c>
    </row>
    <row r="63" spans="1:38" ht="12.75">
      <c r="A63" s="20">
        <v>12</v>
      </c>
      <c r="B63" s="20">
        <v>1</v>
      </c>
      <c r="C63" s="20" t="s">
        <v>37</v>
      </c>
      <c r="D63" s="20" t="s">
        <v>30</v>
      </c>
      <c r="E63" s="20">
        <v>82.5</v>
      </c>
      <c r="F63" s="20" t="s">
        <v>1479</v>
      </c>
      <c r="G63" s="20" t="s">
        <v>196</v>
      </c>
      <c r="H63" s="20" t="s">
        <v>196</v>
      </c>
      <c r="I63" s="20" t="s">
        <v>20</v>
      </c>
      <c r="J63" s="97">
        <v>26615</v>
      </c>
      <c r="K63" s="45" t="s">
        <v>52</v>
      </c>
      <c r="L63" s="96">
        <v>81.1</v>
      </c>
      <c r="M63" s="101">
        <v>0.67</v>
      </c>
      <c r="N63" s="29"/>
      <c r="O63" s="20"/>
      <c r="P63" s="20"/>
      <c r="Q63" s="42"/>
      <c r="R63" s="20"/>
      <c r="S63" s="101">
        <f aca="true" t="shared" si="14" ref="S63:S94">R63*M63</f>
        <v>0</v>
      </c>
      <c r="T63" s="20"/>
      <c r="U63" s="20"/>
      <c r="V63" s="20"/>
      <c r="W63" s="42"/>
      <c r="X63" s="31"/>
      <c r="Y63" s="32">
        <f aca="true" t="shared" si="15" ref="Y63:Y94">X63*M63</f>
        <v>0</v>
      </c>
      <c r="Z63" s="20">
        <f aca="true" t="shared" si="16" ref="Z63:Z94">X63+R63</f>
        <v>0</v>
      </c>
      <c r="AA63" s="32">
        <f aca="true" t="shared" si="17" ref="AA63:AA94">Z63*M63</f>
        <v>0</v>
      </c>
      <c r="AB63" s="20">
        <v>215</v>
      </c>
      <c r="AC63" s="20">
        <v>225</v>
      </c>
      <c r="AD63" s="31">
        <v>235</v>
      </c>
      <c r="AE63" s="42"/>
      <c r="AF63" s="31">
        <v>235</v>
      </c>
      <c r="AG63" s="32">
        <f aca="true" t="shared" si="18" ref="AG63:AG94">AF63*M63</f>
        <v>157.45000000000002</v>
      </c>
      <c r="AH63" s="20">
        <f aca="true" t="shared" si="19" ref="AH63:AH94">AF63+Z63</f>
        <v>235</v>
      </c>
      <c r="AI63" s="32">
        <f aca="true" t="shared" si="20" ref="AI63:AI94">AH63*M63</f>
        <v>157.45000000000002</v>
      </c>
      <c r="AJ63" s="20"/>
      <c r="AK63" s="20" t="s">
        <v>1480</v>
      </c>
      <c r="AL63" s="20">
        <v>12</v>
      </c>
    </row>
    <row r="64" spans="1:38" ht="12.75">
      <c r="A64" s="20">
        <v>12</v>
      </c>
      <c r="B64" s="20">
        <v>1</v>
      </c>
      <c r="C64" s="20" t="s">
        <v>37</v>
      </c>
      <c r="D64" s="20" t="s">
        <v>30</v>
      </c>
      <c r="E64" s="20">
        <v>82.5</v>
      </c>
      <c r="F64" s="20" t="s">
        <v>1475</v>
      </c>
      <c r="G64" s="20" t="s">
        <v>1476</v>
      </c>
      <c r="H64" s="20" t="s">
        <v>1476</v>
      </c>
      <c r="I64" s="20" t="s">
        <v>20</v>
      </c>
      <c r="J64" s="97">
        <v>18874</v>
      </c>
      <c r="K64" s="45" t="s">
        <v>171</v>
      </c>
      <c r="L64" s="96">
        <v>77.1</v>
      </c>
      <c r="M64" s="101">
        <v>1.3075</v>
      </c>
      <c r="N64" s="29"/>
      <c r="O64" s="20"/>
      <c r="P64" s="31"/>
      <c r="Q64" s="42"/>
      <c r="R64" s="20"/>
      <c r="S64" s="101">
        <f t="shared" si="14"/>
        <v>0</v>
      </c>
      <c r="T64" s="20"/>
      <c r="U64" s="20"/>
      <c r="V64" s="31"/>
      <c r="W64" s="42"/>
      <c r="X64" s="31"/>
      <c r="Y64" s="32">
        <f t="shared" si="15"/>
        <v>0</v>
      </c>
      <c r="Z64" s="20">
        <f t="shared" si="16"/>
        <v>0</v>
      </c>
      <c r="AA64" s="32">
        <f t="shared" si="17"/>
        <v>0</v>
      </c>
      <c r="AB64" s="20">
        <v>195</v>
      </c>
      <c r="AC64" s="20">
        <v>205</v>
      </c>
      <c r="AD64" s="31">
        <v>215</v>
      </c>
      <c r="AE64" s="42"/>
      <c r="AF64" s="31">
        <v>215</v>
      </c>
      <c r="AG64" s="32">
        <f t="shared" si="18"/>
        <v>281.1125</v>
      </c>
      <c r="AH64" s="20">
        <f t="shared" si="19"/>
        <v>215</v>
      </c>
      <c r="AI64" s="32">
        <f t="shared" si="20"/>
        <v>281.1125</v>
      </c>
      <c r="AJ64" s="20" t="s">
        <v>370</v>
      </c>
      <c r="AK64" s="20"/>
      <c r="AL64" s="20">
        <v>48</v>
      </c>
    </row>
    <row r="65" spans="1:38" ht="12.75">
      <c r="A65" s="20">
        <v>12</v>
      </c>
      <c r="B65" s="20">
        <v>1</v>
      </c>
      <c r="C65" s="20" t="s">
        <v>37</v>
      </c>
      <c r="D65" s="20" t="s">
        <v>30</v>
      </c>
      <c r="E65" s="20">
        <v>82.5</v>
      </c>
      <c r="F65" s="20" t="s">
        <v>1483</v>
      </c>
      <c r="G65" s="20" t="s">
        <v>99</v>
      </c>
      <c r="H65" s="20" t="s">
        <v>88</v>
      </c>
      <c r="I65" s="20" t="s">
        <v>20</v>
      </c>
      <c r="J65" s="97">
        <v>30586</v>
      </c>
      <c r="K65" s="45" t="s">
        <v>19</v>
      </c>
      <c r="L65" s="96">
        <v>81</v>
      </c>
      <c r="M65" s="101">
        <v>0.6273</v>
      </c>
      <c r="N65" s="29"/>
      <c r="O65" s="20"/>
      <c r="P65" s="20"/>
      <c r="Q65" s="42"/>
      <c r="R65" s="20"/>
      <c r="S65" s="101">
        <f t="shared" si="14"/>
        <v>0</v>
      </c>
      <c r="T65" s="20"/>
      <c r="U65" s="20"/>
      <c r="V65" s="31"/>
      <c r="W65" s="42"/>
      <c r="X65" s="31"/>
      <c r="Y65" s="32">
        <f t="shared" si="15"/>
        <v>0</v>
      </c>
      <c r="Z65" s="20">
        <f t="shared" si="16"/>
        <v>0</v>
      </c>
      <c r="AA65" s="32">
        <f t="shared" si="17"/>
        <v>0</v>
      </c>
      <c r="AB65" s="20">
        <v>240</v>
      </c>
      <c r="AC65" s="20">
        <v>250</v>
      </c>
      <c r="AD65" s="69">
        <v>260</v>
      </c>
      <c r="AE65" s="42"/>
      <c r="AF65" s="31">
        <v>250</v>
      </c>
      <c r="AG65" s="32">
        <f t="shared" si="18"/>
        <v>156.825</v>
      </c>
      <c r="AH65" s="20">
        <f t="shared" si="19"/>
        <v>250</v>
      </c>
      <c r="AI65" s="32">
        <f t="shared" si="20"/>
        <v>156.825</v>
      </c>
      <c r="AJ65" s="20"/>
      <c r="AK65" s="20" t="s">
        <v>84</v>
      </c>
      <c r="AL65" s="20">
        <v>12</v>
      </c>
    </row>
    <row r="66" spans="1:38" ht="12.75">
      <c r="A66" s="20">
        <v>5</v>
      </c>
      <c r="B66" s="20">
        <v>2</v>
      </c>
      <c r="C66" s="20" t="s">
        <v>37</v>
      </c>
      <c r="D66" s="20" t="s">
        <v>30</v>
      </c>
      <c r="E66" s="20">
        <v>82.5</v>
      </c>
      <c r="F66" s="20" t="s">
        <v>1363</v>
      </c>
      <c r="G66" s="20" t="s">
        <v>1258</v>
      </c>
      <c r="H66" s="20" t="s">
        <v>1312</v>
      </c>
      <c r="I66" s="20" t="s">
        <v>20</v>
      </c>
      <c r="J66" s="97">
        <v>31299</v>
      </c>
      <c r="K66" s="45" t="s">
        <v>19</v>
      </c>
      <c r="L66" s="96">
        <v>81.1</v>
      </c>
      <c r="M66" s="101">
        <v>0.6268</v>
      </c>
      <c r="N66" s="29"/>
      <c r="O66" s="20"/>
      <c r="P66" s="31"/>
      <c r="Q66" s="42"/>
      <c r="R66" s="20"/>
      <c r="S66" s="101">
        <f t="shared" si="14"/>
        <v>0</v>
      </c>
      <c r="T66" s="20"/>
      <c r="U66" s="20"/>
      <c r="V66" s="31"/>
      <c r="W66" s="42"/>
      <c r="X66" s="31"/>
      <c r="Y66" s="32">
        <f t="shared" si="15"/>
        <v>0</v>
      </c>
      <c r="Z66" s="20">
        <f t="shared" si="16"/>
        <v>0</v>
      </c>
      <c r="AA66" s="32">
        <f t="shared" si="17"/>
        <v>0</v>
      </c>
      <c r="AB66" s="20">
        <v>220</v>
      </c>
      <c r="AC66" s="70">
        <v>247.5</v>
      </c>
      <c r="AD66" s="70">
        <v>247.5</v>
      </c>
      <c r="AE66" s="42"/>
      <c r="AF66" s="31">
        <v>220</v>
      </c>
      <c r="AG66" s="32">
        <f t="shared" si="18"/>
        <v>137.89600000000002</v>
      </c>
      <c r="AH66" s="20">
        <f t="shared" si="19"/>
        <v>220</v>
      </c>
      <c r="AI66" s="32">
        <f t="shared" si="20"/>
        <v>137.89600000000002</v>
      </c>
      <c r="AJ66" s="20"/>
      <c r="AK66" s="20"/>
      <c r="AL66" s="20">
        <v>5</v>
      </c>
    </row>
    <row r="67" spans="1:38" ht="12.75">
      <c r="A67" s="20">
        <v>3</v>
      </c>
      <c r="B67" s="20">
        <v>3</v>
      </c>
      <c r="C67" s="20" t="s">
        <v>37</v>
      </c>
      <c r="D67" s="20" t="s">
        <v>30</v>
      </c>
      <c r="E67" s="20">
        <v>82.5</v>
      </c>
      <c r="F67" s="20" t="s">
        <v>1485</v>
      </c>
      <c r="G67" s="20" t="s">
        <v>1320</v>
      </c>
      <c r="H67" s="20" t="s">
        <v>35</v>
      </c>
      <c r="I67" s="20" t="s">
        <v>20</v>
      </c>
      <c r="J67" s="97">
        <v>32253</v>
      </c>
      <c r="K67" s="45" t="s">
        <v>19</v>
      </c>
      <c r="L67" s="96">
        <v>82.25</v>
      </c>
      <c r="M67" s="101">
        <v>0.6203</v>
      </c>
      <c r="N67" s="29"/>
      <c r="O67" s="20"/>
      <c r="P67" s="31"/>
      <c r="Q67" s="42"/>
      <c r="R67" s="20"/>
      <c r="S67" s="101">
        <f t="shared" si="14"/>
        <v>0</v>
      </c>
      <c r="T67" s="20"/>
      <c r="U67" s="20"/>
      <c r="V67" s="31"/>
      <c r="W67" s="42"/>
      <c r="X67" s="31"/>
      <c r="Y67" s="32">
        <f t="shared" si="15"/>
        <v>0</v>
      </c>
      <c r="Z67" s="20">
        <f t="shared" si="16"/>
        <v>0</v>
      </c>
      <c r="AA67" s="32">
        <f t="shared" si="17"/>
        <v>0</v>
      </c>
      <c r="AB67" s="69">
        <v>195</v>
      </c>
      <c r="AC67" s="20">
        <v>205</v>
      </c>
      <c r="AD67" s="31">
        <v>217.5</v>
      </c>
      <c r="AE67" s="42"/>
      <c r="AF67" s="31">
        <v>217.5</v>
      </c>
      <c r="AG67" s="32">
        <f t="shared" si="18"/>
        <v>134.91525</v>
      </c>
      <c r="AH67" s="20">
        <f t="shared" si="19"/>
        <v>217.5</v>
      </c>
      <c r="AI67" s="32">
        <f t="shared" si="20"/>
        <v>134.91525</v>
      </c>
      <c r="AJ67" s="20"/>
      <c r="AK67" s="20"/>
      <c r="AL67" s="20">
        <v>3</v>
      </c>
    </row>
    <row r="68" spans="1:38" ht="12.75">
      <c r="A68" s="20">
        <v>2</v>
      </c>
      <c r="B68" s="20">
        <v>4</v>
      </c>
      <c r="C68" s="20" t="s">
        <v>37</v>
      </c>
      <c r="D68" s="20" t="s">
        <v>30</v>
      </c>
      <c r="E68" s="20">
        <v>82.5</v>
      </c>
      <c r="F68" s="20" t="s">
        <v>1642</v>
      </c>
      <c r="G68" s="20" t="s">
        <v>23</v>
      </c>
      <c r="H68" s="20" t="s">
        <v>23</v>
      </c>
      <c r="I68" s="20" t="s">
        <v>20</v>
      </c>
      <c r="J68" s="97">
        <v>33769</v>
      </c>
      <c r="K68" s="45" t="s">
        <v>19</v>
      </c>
      <c r="L68" s="96">
        <v>80.6</v>
      </c>
      <c r="M68" s="101">
        <v>0.6295</v>
      </c>
      <c r="N68" s="29"/>
      <c r="O68" s="20"/>
      <c r="P68" s="31"/>
      <c r="Q68" s="42"/>
      <c r="R68" s="20"/>
      <c r="S68" s="101">
        <f t="shared" si="14"/>
        <v>0</v>
      </c>
      <c r="T68" s="20"/>
      <c r="U68" s="20"/>
      <c r="V68" s="31"/>
      <c r="W68" s="42"/>
      <c r="X68" s="31"/>
      <c r="Y68" s="32">
        <f t="shared" si="15"/>
        <v>0</v>
      </c>
      <c r="Z68" s="20">
        <f t="shared" si="16"/>
        <v>0</v>
      </c>
      <c r="AA68" s="32">
        <f t="shared" si="17"/>
        <v>0</v>
      </c>
      <c r="AB68" s="20">
        <v>200</v>
      </c>
      <c r="AC68" s="70">
        <v>217.5</v>
      </c>
      <c r="AD68" s="70">
        <v>217.5</v>
      </c>
      <c r="AE68" s="42"/>
      <c r="AF68" s="31">
        <v>200</v>
      </c>
      <c r="AG68" s="32">
        <f t="shared" si="18"/>
        <v>125.89999999999999</v>
      </c>
      <c r="AH68" s="20">
        <f t="shared" si="19"/>
        <v>200</v>
      </c>
      <c r="AI68" s="32">
        <f t="shared" si="20"/>
        <v>125.89999999999999</v>
      </c>
      <c r="AJ68" s="20"/>
      <c r="AK68" s="20" t="s">
        <v>1010</v>
      </c>
      <c r="AL68" s="20">
        <v>2</v>
      </c>
    </row>
    <row r="69" spans="1:38" ht="12.75">
      <c r="A69" s="20">
        <v>1</v>
      </c>
      <c r="B69" s="20">
        <v>5</v>
      </c>
      <c r="C69" s="20" t="s">
        <v>37</v>
      </c>
      <c r="D69" s="20" t="s">
        <v>30</v>
      </c>
      <c r="E69" s="20">
        <v>82.5</v>
      </c>
      <c r="F69" s="20" t="s">
        <v>1488</v>
      </c>
      <c r="G69" s="20" t="s">
        <v>62</v>
      </c>
      <c r="H69" s="20" t="s">
        <v>62</v>
      </c>
      <c r="I69" s="20" t="s">
        <v>20</v>
      </c>
      <c r="J69" s="97">
        <v>34026</v>
      </c>
      <c r="K69" s="45" t="s">
        <v>19</v>
      </c>
      <c r="L69" s="96">
        <v>82.5</v>
      </c>
      <c r="M69" s="101">
        <v>0.6193</v>
      </c>
      <c r="N69" s="29"/>
      <c r="O69" s="74"/>
      <c r="P69" s="74"/>
      <c r="Q69" s="42"/>
      <c r="R69" s="20"/>
      <c r="S69" s="101">
        <f t="shared" si="14"/>
        <v>0</v>
      </c>
      <c r="T69" s="20"/>
      <c r="U69" s="20"/>
      <c r="V69" s="20"/>
      <c r="W69" s="42"/>
      <c r="X69" s="31"/>
      <c r="Y69" s="32">
        <f t="shared" si="15"/>
        <v>0</v>
      </c>
      <c r="Z69" s="20">
        <f t="shared" si="16"/>
        <v>0</v>
      </c>
      <c r="AA69" s="32">
        <f t="shared" si="17"/>
        <v>0</v>
      </c>
      <c r="AB69" s="69">
        <v>200</v>
      </c>
      <c r="AC69" s="20">
        <v>200</v>
      </c>
      <c r="AD69" s="69">
        <v>207.5</v>
      </c>
      <c r="AE69" s="42"/>
      <c r="AF69" s="31">
        <v>200</v>
      </c>
      <c r="AG69" s="32">
        <f t="shared" si="18"/>
        <v>123.85999999999999</v>
      </c>
      <c r="AH69" s="20">
        <f t="shared" si="19"/>
        <v>200</v>
      </c>
      <c r="AI69" s="32">
        <f t="shared" si="20"/>
        <v>123.85999999999999</v>
      </c>
      <c r="AJ69" s="20"/>
      <c r="AK69" s="20"/>
      <c r="AL69" s="20">
        <v>1</v>
      </c>
    </row>
    <row r="70" spans="1:38" ht="12.75">
      <c r="A70" s="20">
        <v>0</v>
      </c>
      <c r="B70" s="20">
        <v>6</v>
      </c>
      <c r="C70" s="20" t="s">
        <v>37</v>
      </c>
      <c r="D70" s="20" t="s">
        <v>30</v>
      </c>
      <c r="E70" s="20">
        <v>82.5</v>
      </c>
      <c r="F70" s="20" t="s">
        <v>1646</v>
      </c>
      <c r="G70" s="20" t="s">
        <v>1647</v>
      </c>
      <c r="H70" s="20" t="s">
        <v>288</v>
      </c>
      <c r="I70" s="20" t="s">
        <v>20</v>
      </c>
      <c r="J70" s="97">
        <v>32442</v>
      </c>
      <c r="K70" s="45" t="s">
        <v>19</v>
      </c>
      <c r="L70" s="96">
        <v>82.1</v>
      </c>
      <c r="M70" s="101">
        <v>0.6214</v>
      </c>
      <c r="N70" s="29"/>
      <c r="O70" s="20"/>
      <c r="P70" s="31"/>
      <c r="Q70" s="42"/>
      <c r="R70" s="20"/>
      <c r="S70" s="101">
        <f t="shared" si="14"/>
        <v>0</v>
      </c>
      <c r="T70" s="20"/>
      <c r="U70" s="20"/>
      <c r="V70" s="31"/>
      <c r="W70" s="42"/>
      <c r="X70" s="31"/>
      <c r="Y70" s="32">
        <f t="shared" si="15"/>
        <v>0</v>
      </c>
      <c r="Z70" s="20">
        <f t="shared" si="16"/>
        <v>0</v>
      </c>
      <c r="AA70" s="32">
        <f t="shared" si="17"/>
        <v>0</v>
      </c>
      <c r="AB70" s="20" t="s">
        <v>1648</v>
      </c>
      <c r="AC70" s="70">
        <v>207.5</v>
      </c>
      <c r="AD70" s="70">
        <v>207.5</v>
      </c>
      <c r="AE70" s="42"/>
      <c r="AF70" s="31">
        <v>197.5</v>
      </c>
      <c r="AG70" s="32">
        <f t="shared" si="18"/>
        <v>122.72649999999999</v>
      </c>
      <c r="AH70" s="20">
        <f t="shared" si="19"/>
        <v>197.5</v>
      </c>
      <c r="AI70" s="32">
        <f t="shared" si="20"/>
        <v>122.72649999999999</v>
      </c>
      <c r="AJ70" s="20"/>
      <c r="AK70" s="20" t="s">
        <v>1649</v>
      </c>
      <c r="AL70" s="20">
        <v>0</v>
      </c>
    </row>
    <row r="71" spans="1:38" ht="12.75">
      <c r="A71" s="20">
        <v>12</v>
      </c>
      <c r="B71" s="20">
        <v>1</v>
      </c>
      <c r="C71" s="20" t="s">
        <v>37</v>
      </c>
      <c r="D71" s="20" t="s">
        <v>30</v>
      </c>
      <c r="E71" s="20">
        <v>82.5</v>
      </c>
      <c r="F71" s="20" t="s">
        <v>1643</v>
      </c>
      <c r="G71" s="20" t="s">
        <v>211</v>
      </c>
      <c r="H71" s="20" t="s">
        <v>23</v>
      </c>
      <c r="I71" s="20" t="s">
        <v>20</v>
      </c>
      <c r="J71" s="97">
        <v>37588</v>
      </c>
      <c r="K71" s="45" t="s">
        <v>135</v>
      </c>
      <c r="L71" s="96">
        <v>75.9</v>
      </c>
      <c r="M71" s="101">
        <v>0.7768</v>
      </c>
      <c r="N71" s="29"/>
      <c r="O71" s="20"/>
      <c r="P71" s="31"/>
      <c r="Q71" s="42"/>
      <c r="R71" s="20"/>
      <c r="S71" s="101">
        <f t="shared" si="14"/>
        <v>0</v>
      </c>
      <c r="T71" s="20"/>
      <c r="U71" s="20"/>
      <c r="V71" s="31"/>
      <c r="W71" s="42"/>
      <c r="X71" s="31"/>
      <c r="Y71" s="32">
        <f t="shared" si="15"/>
        <v>0</v>
      </c>
      <c r="Z71" s="20">
        <f t="shared" si="16"/>
        <v>0</v>
      </c>
      <c r="AA71" s="32">
        <f t="shared" si="17"/>
        <v>0</v>
      </c>
      <c r="AB71" s="20">
        <v>175</v>
      </c>
      <c r="AC71" s="20">
        <v>187.5</v>
      </c>
      <c r="AD71" s="70">
        <v>190</v>
      </c>
      <c r="AE71" s="42"/>
      <c r="AF71" s="31">
        <v>187.5</v>
      </c>
      <c r="AG71" s="32">
        <f t="shared" si="18"/>
        <v>145.65</v>
      </c>
      <c r="AH71" s="20">
        <f t="shared" si="19"/>
        <v>187.5</v>
      </c>
      <c r="AI71" s="32">
        <f t="shared" si="20"/>
        <v>145.65</v>
      </c>
      <c r="AJ71" s="20"/>
      <c r="AK71" s="20" t="s">
        <v>1644</v>
      </c>
      <c r="AL71" s="20">
        <v>12</v>
      </c>
    </row>
    <row r="72" spans="1:38" ht="12.75">
      <c r="A72" s="20">
        <v>5</v>
      </c>
      <c r="B72" s="20">
        <v>2</v>
      </c>
      <c r="C72" s="20" t="s">
        <v>37</v>
      </c>
      <c r="D72" s="20" t="s">
        <v>30</v>
      </c>
      <c r="E72" s="20">
        <v>82.5</v>
      </c>
      <c r="F72" s="20" t="s">
        <v>1641</v>
      </c>
      <c r="G72" s="20" t="s">
        <v>966</v>
      </c>
      <c r="H72" s="20" t="s">
        <v>23</v>
      </c>
      <c r="I72" s="20" t="s">
        <v>20</v>
      </c>
      <c r="J72" s="97">
        <v>37793</v>
      </c>
      <c r="K72" s="45" t="s">
        <v>135</v>
      </c>
      <c r="L72" s="96">
        <v>82.3</v>
      </c>
      <c r="M72" s="101">
        <v>0.763</v>
      </c>
      <c r="N72" s="29"/>
      <c r="O72" s="20"/>
      <c r="P72" s="31"/>
      <c r="Q72" s="42"/>
      <c r="R72" s="20"/>
      <c r="S72" s="101">
        <f t="shared" si="14"/>
        <v>0</v>
      </c>
      <c r="T72" s="20"/>
      <c r="U72" s="20"/>
      <c r="V72" s="31"/>
      <c r="W72" s="42"/>
      <c r="X72" s="31"/>
      <c r="Y72" s="32">
        <f t="shared" si="15"/>
        <v>0</v>
      </c>
      <c r="Z72" s="20">
        <f t="shared" si="16"/>
        <v>0</v>
      </c>
      <c r="AA72" s="32">
        <f t="shared" si="17"/>
        <v>0</v>
      </c>
      <c r="AB72" s="20">
        <v>155</v>
      </c>
      <c r="AC72" s="20">
        <v>165</v>
      </c>
      <c r="AD72" s="31">
        <v>170</v>
      </c>
      <c r="AE72" s="42"/>
      <c r="AF72" s="31">
        <v>170</v>
      </c>
      <c r="AG72" s="32">
        <f t="shared" si="18"/>
        <v>129.71</v>
      </c>
      <c r="AH72" s="20">
        <f t="shared" si="19"/>
        <v>170</v>
      </c>
      <c r="AI72" s="32">
        <f t="shared" si="20"/>
        <v>129.71</v>
      </c>
      <c r="AJ72" s="20"/>
      <c r="AK72" s="20" t="s">
        <v>570</v>
      </c>
      <c r="AL72" s="20">
        <v>5</v>
      </c>
    </row>
    <row r="73" spans="1:38" ht="12.75">
      <c r="A73" s="20">
        <v>12</v>
      </c>
      <c r="B73" s="20">
        <v>1</v>
      </c>
      <c r="C73" s="20" t="s">
        <v>37</v>
      </c>
      <c r="D73" s="20" t="s">
        <v>30</v>
      </c>
      <c r="E73" s="20">
        <v>90</v>
      </c>
      <c r="F73" s="20" t="s">
        <v>976</v>
      </c>
      <c r="G73" s="20" t="s">
        <v>64</v>
      </c>
      <c r="H73" s="20" t="s">
        <v>64</v>
      </c>
      <c r="I73" s="20" t="s">
        <v>64</v>
      </c>
      <c r="J73" s="97">
        <v>35664</v>
      </c>
      <c r="K73" s="45" t="s">
        <v>118</v>
      </c>
      <c r="L73" s="96">
        <v>87.9</v>
      </c>
      <c r="M73" s="101">
        <v>0.5939</v>
      </c>
      <c r="N73" s="29"/>
      <c r="O73" s="20"/>
      <c r="P73" s="31"/>
      <c r="Q73" s="42"/>
      <c r="R73" s="20"/>
      <c r="S73" s="101">
        <f t="shared" si="14"/>
        <v>0</v>
      </c>
      <c r="T73" s="20"/>
      <c r="U73" s="20"/>
      <c r="V73" s="31"/>
      <c r="W73" s="42"/>
      <c r="X73" s="31"/>
      <c r="Y73" s="32">
        <f t="shared" si="15"/>
        <v>0</v>
      </c>
      <c r="Z73" s="20">
        <f t="shared" si="16"/>
        <v>0</v>
      </c>
      <c r="AA73" s="32">
        <f t="shared" si="17"/>
        <v>0</v>
      </c>
      <c r="AB73" s="69">
        <v>225</v>
      </c>
      <c r="AC73" s="20">
        <v>225</v>
      </c>
      <c r="AD73" s="31">
        <v>240</v>
      </c>
      <c r="AE73" s="42"/>
      <c r="AF73" s="31">
        <v>240</v>
      </c>
      <c r="AG73" s="32">
        <f t="shared" si="18"/>
        <v>142.536</v>
      </c>
      <c r="AH73" s="20">
        <f t="shared" si="19"/>
        <v>240</v>
      </c>
      <c r="AI73" s="32">
        <f t="shared" si="20"/>
        <v>142.536</v>
      </c>
      <c r="AJ73" s="20"/>
      <c r="AK73" s="20"/>
      <c r="AL73" s="20">
        <v>12</v>
      </c>
    </row>
    <row r="74" spans="1:38" ht="12.75">
      <c r="A74" s="20">
        <v>5</v>
      </c>
      <c r="B74" s="20">
        <v>2</v>
      </c>
      <c r="C74" s="20" t="s">
        <v>37</v>
      </c>
      <c r="D74" s="20" t="s">
        <v>30</v>
      </c>
      <c r="E74" s="20">
        <v>90</v>
      </c>
      <c r="F74" s="20" t="s">
        <v>1503</v>
      </c>
      <c r="G74" s="20" t="s">
        <v>64</v>
      </c>
      <c r="H74" s="20" t="s">
        <v>64</v>
      </c>
      <c r="I74" s="20" t="s">
        <v>64</v>
      </c>
      <c r="J74" s="97">
        <v>35547</v>
      </c>
      <c r="K74" s="45" t="s">
        <v>118</v>
      </c>
      <c r="L74" s="96">
        <v>88</v>
      </c>
      <c r="M74" s="101">
        <v>0.5935</v>
      </c>
      <c r="N74" s="29"/>
      <c r="O74" s="20"/>
      <c r="P74" s="31"/>
      <c r="Q74" s="42"/>
      <c r="R74" s="20"/>
      <c r="S74" s="101">
        <f t="shared" si="14"/>
        <v>0</v>
      </c>
      <c r="T74" s="20"/>
      <c r="U74" s="20"/>
      <c r="V74" s="31"/>
      <c r="W74" s="42"/>
      <c r="X74" s="31"/>
      <c r="Y74" s="32">
        <f t="shared" si="15"/>
        <v>0</v>
      </c>
      <c r="Z74" s="20">
        <f t="shared" si="16"/>
        <v>0</v>
      </c>
      <c r="AA74" s="32">
        <f t="shared" si="17"/>
        <v>0</v>
      </c>
      <c r="AB74" s="20">
        <v>205</v>
      </c>
      <c r="AC74" s="20">
        <v>215</v>
      </c>
      <c r="AD74" s="69">
        <v>225</v>
      </c>
      <c r="AE74" s="42"/>
      <c r="AF74" s="31">
        <v>215</v>
      </c>
      <c r="AG74" s="32">
        <f t="shared" si="18"/>
        <v>127.6025</v>
      </c>
      <c r="AH74" s="20">
        <f t="shared" si="19"/>
        <v>215</v>
      </c>
      <c r="AI74" s="32">
        <f t="shared" si="20"/>
        <v>127.6025</v>
      </c>
      <c r="AJ74" s="20"/>
      <c r="AK74" s="20" t="s">
        <v>1504</v>
      </c>
      <c r="AL74" s="20">
        <v>5</v>
      </c>
    </row>
    <row r="75" spans="1:38" ht="12.75">
      <c r="A75" s="20">
        <v>3</v>
      </c>
      <c r="B75" s="20">
        <v>3</v>
      </c>
      <c r="C75" s="20" t="s">
        <v>37</v>
      </c>
      <c r="D75" s="20" t="s">
        <v>30</v>
      </c>
      <c r="E75" s="20">
        <v>90</v>
      </c>
      <c r="F75" s="20" t="s">
        <v>972</v>
      </c>
      <c r="G75" s="20" t="s">
        <v>352</v>
      </c>
      <c r="H75" s="20" t="s">
        <v>352</v>
      </c>
      <c r="I75" s="20" t="s">
        <v>20</v>
      </c>
      <c r="J75" s="97">
        <v>34904</v>
      </c>
      <c r="K75" s="45" t="s">
        <v>118</v>
      </c>
      <c r="L75" s="96">
        <v>88.4</v>
      </c>
      <c r="M75" s="101">
        <v>0.5918</v>
      </c>
      <c r="N75" s="29"/>
      <c r="O75" s="20"/>
      <c r="P75" s="31"/>
      <c r="Q75" s="42"/>
      <c r="R75" s="20"/>
      <c r="S75" s="101">
        <f t="shared" si="14"/>
        <v>0</v>
      </c>
      <c r="T75" s="20"/>
      <c r="U75" s="20"/>
      <c r="V75" s="31"/>
      <c r="W75" s="42"/>
      <c r="X75" s="31"/>
      <c r="Y75" s="32">
        <f t="shared" si="15"/>
        <v>0</v>
      </c>
      <c r="Z75" s="20">
        <f t="shared" si="16"/>
        <v>0</v>
      </c>
      <c r="AA75" s="32">
        <f t="shared" si="17"/>
        <v>0</v>
      </c>
      <c r="AB75" s="20">
        <v>180</v>
      </c>
      <c r="AC75" s="70">
        <v>197.5</v>
      </c>
      <c r="AD75" s="31">
        <v>197.5</v>
      </c>
      <c r="AE75" s="42"/>
      <c r="AF75" s="31">
        <v>197.5</v>
      </c>
      <c r="AG75" s="32">
        <f t="shared" si="18"/>
        <v>116.8805</v>
      </c>
      <c r="AH75" s="20">
        <f t="shared" si="19"/>
        <v>197.5</v>
      </c>
      <c r="AI75" s="32">
        <f t="shared" si="20"/>
        <v>116.8805</v>
      </c>
      <c r="AJ75" s="20"/>
      <c r="AK75" s="20" t="s">
        <v>973</v>
      </c>
      <c r="AL75" s="20">
        <v>3</v>
      </c>
    </row>
    <row r="76" spans="1:38" ht="12.75">
      <c r="A76" s="20">
        <v>12</v>
      </c>
      <c r="B76" s="20">
        <v>1</v>
      </c>
      <c r="C76" s="20" t="s">
        <v>37</v>
      </c>
      <c r="D76" s="20" t="s">
        <v>30</v>
      </c>
      <c r="E76" s="20">
        <v>90</v>
      </c>
      <c r="F76" s="20" t="s">
        <v>1650</v>
      </c>
      <c r="G76" s="20"/>
      <c r="H76" s="20" t="s">
        <v>23</v>
      </c>
      <c r="I76" s="20" t="s">
        <v>20</v>
      </c>
      <c r="J76" s="97">
        <v>28145</v>
      </c>
      <c r="K76" s="45" t="s">
        <v>151</v>
      </c>
      <c r="L76" s="96">
        <v>89.4</v>
      </c>
      <c r="M76" s="101">
        <v>0.5895</v>
      </c>
      <c r="N76" s="29"/>
      <c r="O76" s="20"/>
      <c r="P76" s="31"/>
      <c r="Q76" s="42"/>
      <c r="R76" s="20"/>
      <c r="S76" s="101">
        <f t="shared" si="14"/>
        <v>0</v>
      </c>
      <c r="T76" s="20"/>
      <c r="U76" s="20"/>
      <c r="V76" s="31"/>
      <c r="W76" s="42"/>
      <c r="X76" s="31"/>
      <c r="Y76" s="32">
        <f t="shared" si="15"/>
        <v>0</v>
      </c>
      <c r="Z76" s="20">
        <f t="shared" si="16"/>
        <v>0</v>
      </c>
      <c r="AA76" s="32">
        <f t="shared" si="17"/>
        <v>0</v>
      </c>
      <c r="AB76" s="20">
        <v>200</v>
      </c>
      <c r="AC76" s="20">
        <v>215</v>
      </c>
      <c r="AD76" s="31">
        <v>220</v>
      </c>
      <c r="AE76" s="42"/>
      <c r="AF76" s="31">
        <v>220</v>
      </c>
      <c r="AG76" s="32">
        <f t="shared" si="18"/>
        <v>129.69</v>
      </c>
      <c r="AH76" s="20">
        <f t="shared" si="19"/>
        <v>220</v>
      </c>
      <c r="AI76" s="32">
        <f t="shared" si="20"/>
        <v>129.69</v>
      </c>
      <c r="AJ76" s="20"/>
      <c r="AK76" s="20" t="s">
        <v>1651</v>
      </c>
      <c r="AL76" s="20">
        <v>12</v>
      </c>
    </row>
    <row r="77" spans="1:38" ht="12.75">
      <c r="A77" s="20">
        <v>5</v>
      </c>
      <c r="B77" s="20">
        <v>2</v>
      </c>
      <c r="C77" s="20" t="s">
        <v>37</v>
      </c>
      <c r="D77" s="20" t="s">
        <v>30</v>
      </c>
      <c r="E77" s="20">
        <v>90</v>
      </c>
      <c r="F77" s="20" t="s">
        <v>1656</v>
      </c>
      <c r="G77" s="20" t="s">
        <v>77</v>
      </c>
      <c r="H77" s="20" t="s">
        <v>77</v>
      </c>
      <c r="I77" s="20" t="s">
        <v>20</v>
      </c>
      <c r="J77" s="97">
        <v>27795</v>
      </c>
      <c r="K77" s="45" t="s">
        <v>151</v>
      </c>
      <c r="L77" s="96">
        <v>89.55</v>
      </c>
      <c r="M77" s="101">
        <v>0.5922</v>
      </c>
      <c r="N77" s="29"/>
      <c r="O77" s="20"/>
      <c r="P77" s="31"/>
      <c r="Q77" s="42"/>
      <c r="R77" s="20"/>
      <c r="S77" s="101">
        <f t="shared" si="14"/>
        <v>0</v>
      </c>
      <c r="T77" s="20"/>
      <c r="U77" s="20"/>
      <c r="V77" s="31"/>
      <c r="W77" s="42"/>
      <c r="X77" s="31"/>
      <c r="Y77" s="32">
        <f t="shared" si="15"/>
        <v>0</v>
      </c>
      <c r="Z77" s="20">
        <f t="shared" si="16"/>
        <v>0</v>
      </c>
      <c r="AA77" s="32">
        <f t="shared" si="17"/>
        <v>0</v>
      </c>
      <c r="AB77" s="20">
        <v>200</v>
      </c>
      <c r="AC77" s="20">
        <v>215</v>
      </c>
      <c r="AD77" s="70">
        <v>220</v>
      </c>
      <c r="AE77" s="42"/>
      <c r="AF77" s="31">
        <v>215</v>
      </c>
      <c r="AG77" s="32">
        <f t="shared" si="18"/>
        <v>127.323</v>
      </c>
      <c r="AH77" s="20">
        <f t="shared" si="19"/>
        <v>215</v>
      </c>
      <c r="AI77" s="32">
        <f t="shared" si="20"/>
        <v>127.323</v>
      </c>
      <c r="AJ77" s="20"/>
      <c r="AK77" s="20"/>
      <c r="AL77" s="20">
        <v>5</v>
      </c>
    </row>
    <row r="78" spans="1:38" ht="12.75">
      <c r="A78" s="20">
        <v>3</v>
      </c>
      <c r="B78" s="20">
        <v>3</v>
      </c>
      <c r="C78" s="20" t="s">
        <v>37</v>
      </c>
      <c r="D78" s="20" t="s">
        <v>30</v>
      </c>
      <c r="E78" s="20">
        <v>90</v>
      </c>
      <c r="F78" s="20" t="s">
        <v>1655</v>
      </c>
      <c r="G78" s="20" t="s">
        <v>1312</v>
      </c>
      <c r="H78" s="20" t="s">
        <v>1312</v>
      </c>
      <c r="I78" s="20" t="s">
        <v>20</v>
      </c>
      <c r="J78" s="97">
        <v>27895</v>
      </c>
      <c r="K78" s="45" t="s">
        <v>151</v>
      </c>
      <c r="L78" s="96">
        <v>90</v>
      </c>
      <c r="M78" s="101">
        <v>0.5906</v>
      </c>
      <c r="N78" s="29"/>
      <c r="O78" s="20"/>
      <c r="P78" s="31"/>
      <c r="Q78" s="42"/>
      <c r="R78" s="20"/>
      <c r="S78" s="101">
        <f t="shared" si="14"/>
        <v>0</v>
      </c>
      <c r="T78" s="20"/>
      <c r="U78" s="20"/>
      <c r="V78" s="31"/>
      <c r="W78" s="42"/>
      <c r="X78" s="31"/>
      <c r="Y78" s="32">
        <f t="shared" si="15"/>
        <v>0</v>
      </c>
      <c r="Z78" s="20">
        <f t="shared" si="16"/>
        <v>0</v>
      </c>
      <c r="AA78" s="32">
        <f t="shared" si="17"/>
        <v>0</v>
      </c>
      <c r="AB78" s="20">
        <v>210</v>
      </c>
      <c r="AC78" s="70">
        <v>230</v>
      </c>
      <c r="AD78" s="70">
        <v>230</v>
      </c>
      <c r="AE78" s="42"/>
      <c r="AF78" s="31">
        <v>210</v>
      </c>
      <c r="AG78" s="32">
        <f t="shared" si="18"/>
        <v>124.026</v>
      </c>
      <c r="AH78" s="20">
        <f t="shared" si="19"/>
        <v>210</v>
      </c>
      <c r="AI78" s="32">
        <f t="shared" si="20"/>
        <v>124.026</v>
      </c>
      <c r="AJ78" s="20"/>
      <c r="AK78" s="20"/>
      <c r="AL78" s="20">
        <v>3</v>
      </c>
    </row>
    <row r="79" spans="1:38" ht="12.75">
      <c r="A79" s="20">
        <v>12</v>
      </c>
      <c r="B79" s="20">
        <v>1</v>
      </c>
      <c r="C79" s="20" t="s">
        <v>37</v>
      </c>
      <c r="D79" s="20" t="s">
        <v>30</v>
      </c>
      <c r="E79" s="20">
        <v>90</v>
      </c>
      <c r="F79" s="20" t="s">
        <v>1654</v>
      </c>
      <c r="G79" s="20" t="s">
        <v>674</v>
      </c>
      <c r="H79" s="20" t="s">
        <v>23</v>
      </c>
      <c r="I79" s="20" t="s">
        <v>20</v>
      </c>
      <c r="J79" s="97">
        <v>30491</v>
      </c>
      <c r="K79" s="45" t="s">
        <v>19</v>
      </c>
      <c r="L79" s="96">
        <v>88.1</v>
      </c>
      <c r="M79" s="101">
        <v>0.593</v>
      </c>
      <c r="N79" s="29"/>
      <c r="O79" s="20"/>
      <c r="P79" s="31"/>
      <c r="Q79" s="42"/>
      <c r="R79" s="20"/>
      <c r="S79" s="101">
        <f t="shared" si="14"/>
        <v>0</v>
      </c>
      <c r="T79" s="20"/>
      <c r="U79" s="20"/>
      <c r="V79" s="31"/>
      <c r="W79" s="42"/>
      <c r="X79" s="31"/>
      <c r="Y79" s="32">
        <f t="shared" si="15"/>
        <v>0</v>
      </c>
      <c r="Z79" s="20">
        <f t="shared" si="16"/>
        <v>0</v>
      </c>
      <c r="AA79" s="32">
        <f t="shared" si="17"/>
        <v>0</v>
      </c>
      <c r="AB79" s="20">
        <v>210</v>
      </c>
      <c r="AC79" s="20">
        <v>225</v>
      </c>
      <c r="AD79" s="31">
        <v>232.5</v>
      </c>
      <c r="AE79" s="42"/>
      <c r="AF79" s="31">
        <v>232.5</v>
      </c>
      <c r="AG79" s="32">
        <f t="shared" si="18"/>
        <v>137.8725</v>
      </c>
      <c r="AH79" s="20">
        <f t="shared" si="19"/>
        <v>232.5</v>
      </c>
      <c r="AI79" s="32">
        <f t="shared" si="20"/>
        <v>137.8725</v>
      </c>
      <c r="AJ79" s="20"/>
      <c r="AK79" s="20"/>
      <c r="AL79" s="20">
        <v>12</v>
      </c>
    </row>
    <row r="80" spans="1:38" ht="12.75">
      <c r="A80" s="20">
        <v>5</v>
      </c>
      <c r="B80" s="20">
        <v>2</v>
      </c>
      <c r="C80" s="20" t="s">
        <v>37</v>
      </c>
      <c r="D80" s="20" t="s">
        <v>30</v>
      </c>
      <c r="E80" s="20">
        <v>90</v>
      </c>
      <c r="F80" s="20" t="s">
        <v>540</v>
      </c>
      <c r="G80" s="20"/>
      <c r="H80" s="20" t="s">
        <v>23</v>
      </c>
      <c r="I80" s="20" t="s">
        <v>20</v>
      </c>
      <c r="J80" s="97">
        <v>33733</v>
      </c>
      <c r="K80" s="45" t="s">
        <v>19</v>
      </c>
      <c r="L80" s="96">
        <v>88</v>
      </c>
      <c r="M80" s="101">
        <v>0.5935</v>
      </c>
      <c r="N80" s="29"/>
      <c r="O80" s="20"/>
      <c r="P80" s="31"/>
      <c r="Q80" s="42"/>
      <c r="R80" s="20"/>
      <c r="S80" s="101">
        <f t="shared" si="14"/>
        <v>0</v>
      </c>
      <c r="T80" s="20"/>
      <c r="U80" s="20"/>
      <c r="V80" s="31"/>
      <c r="W80" s="42"/>
      <c r="X80" s="31"/>
      <c r="Y80" s="32">
        <f t="shared" si="15"/>
        <v>0</v>
      </c>
      <c r="Z80" s="20">
        <f t="shared" si="16"/>
        <v>0</v>
      </c>
      <c r="AA80" s="32">
        <f t="shared" si="17"/>
        <v>0</v>
      </c>
      <c r="AB80" s="20">
        <v>200</v>
      </c>
      <c r="AC80" s="20">
        <v>210</v>
      </c>
      <c r="AD80" s="31">
        <v>215</v>
      </c>
      <c r="AE80" s="42"/>
      <c r="AF80" s="31">
        <v>215</v>
      </c>
      <c r="AG80" s="32">
        <f t="shared" si="18"/>
        <v>127.6025</v>
      </c>
      <c r="AH80" s="20">
        <f t="shared" si="19"/>
        <v>215</v>
      </c>
      <c r="AI80" s="32">
        <f t="shared" si="20"/>
        <v>127.6025</v>
      </c>
      <c r="AJ80" s="20"/>
      <c r="AK80" s="20"/>
      <c r="AL80" s="20">
        <v>5</v>
      </c>
    </row>
    <row r="81" spans="1:38" ht="12.75">
      <c r="A81" s="20">
        <v>3</v>
      </c>
      <c r="B81" s="20">
        <v>3</v>
      </c>
      <c r="C81" s="20" t="s">
        <v>37</v>
      </c>
      <c r="D81" s="20" t="s">
        <v>30</v>
      </c>
      <c r="E81" s="20">
        <v>90</v>
      </c>
      <c r="F81" s="20" t="s">
        <v>1657</v>
      </c>
      <c r="G81" s="20" t="s">
        <v>23</v>
      </c>
      <c r="H81" s="20" t="s">
        <v>23</v>
      </c>
      <c r="I81" s="20" t="s">
        <v>20</v>
      </c>
      <c r="J81" s="97">
        <v>33455</v>
      </c>
      <c r="K81" s="45" t="s">
        <v>19</v>
      </c>
      <c r="L81" s="96">
        <v>88.7</v>
      </c>
      <c r="M81" s="101">
        <v>0.5905</v>
      </c>
      <c r="N81" s="29"/>
      <c r="O81" s="20"/>
      <c r="P81" s="31"/>
      <c r="Q81" s="42"/>
      <c r="R81" s="20"/>
      <c r="S81" s="101">
        <f t="shared" si="14"/>
        <v>0</v>
      </c>
      <c r="T81" s="20"/>
      <c r="U81" s="20"/>
      <c r="V81" s="31"/>
      <c r="W81" s="42"/>
      <c r="X81" s="31"/>
      <c r="Y81" s="32">
        <f t="shared" si="15"/>
        <v>0</v>
      </c>
      <c r="Z81" s="20">
        <f t="shared" si="16"/>
        <v>0</v>
      </c>
      <c r="AA81" s="32">
        <f t="shared" si="17"/>
        <v>0</v>
      </c>
      <c r="AB81" s="20">
        <v>197.5</v>
      </c>
      <c r="AC81" s="20">
        <v>210</v>
      </c>
      <c r="AD81" s="31">
        <v>215</v>
      </c>
      <c r="AE81" s="42"/>
      <c r="AF81" s="31">
        <v>215</v>
      </c>
      <c r="AG81" s="32">
        <f t="shared" si="18"/>
        <v>126.95750000000001</v>
      </c>
      <c r="AH81" s="20">
        <f t="shared" si="19"/>
        <v>215</v>
      </c>
      <c r="AI81" s="32">
        <f t="shared" si="20"/>
        <v>126.95750000000001</v>
      </c>
      <c r="AJ81" s="20"/>
      <c r="AK81" s="20"/>
      <c r="AL81" s="20">
        <v>3</v>
      </c>
    </row>
    <row r="82" spans="1:38" ht="12.75">
      <c r="A82" s="20">
        <v>12</v>
      </c>
      <c r="B82" s="20">
        <v>1</v>
      </c>
      <c r="C82" s="20" t="s">
        <v>37</v>
      </c>
      <c r="D82" s="20" t="s">
        <v>30</v>
      </c>
      <c r="E82" s="20">
        <v>90</v>
      </c>
      <c r="F82" s="20" t="s">
        <v>1652</v>
      </c>
      <c r="G82" s="20" t="s">
        <v>966</v>
      </c>
      <c r="H82" s="20" t="s">
        <v>23</v>
      </c>
      <c r="I82" s="20" t="s">
        <v>20</v>
      </c>
      <c r="J82" s="97">
        <v>37336</v>
      </c>
      <c r="K82" s="45" t="s">
        <v>165</v>
      </c>
      <c r="L82" s="96">
        <v>88.5</v>
      </c>
      <c r="M82" s="101">
        <v>0.6387</v>
      </c>
      <c r="N82" s="29"/>
      <c r="O82" s="20"/>
      <c r="P82" s="31"/>
      <c r="Q82" s="42"/>
      <c r="R82" s="20"/>
      <c r="S82" s="101">
        <f t="shared" si="14"/>
        <v>0</v>
      </c>
      <c r="T82" s="20"/>
      <c r="U82" s="20"/>
      <c r="V82" s="31"/>
      <c r="W82" s="42"/>
      <c r="X82" s="31"/>
      <c r="Y82" s="32">
        <f t="shared" si="15"/>
        <v>0</v>
      </c>
      <c r="Z82" s="20">
        <f t="shared" si="16"/>
        <v>0</v>
      </c>
      <c r="AA82" s="32">
        <f t="shared" si="17"/>
        <v>0</v>
      </c>
      <c r="AB82" s="20">
        <v>162.5</v>
      </c>
      <c r="AC82" s="20">
        <v>172.5</v>
      </c>
      <c r="AD82" s="70">
        <v>177.5</v>
      </c>
      <c r="AE82" s="42"/>
      <c r="AF82" s="31">
        <v>172.5</v>
      </c>
      <c r="AG82" s="32">
        <f t="shared" si="18"/>
        <v>110.17575000000001</v>
      </c>
      <c r="AH82" s="20">
        <f t="shared" si="19"/>
        <v>172.5</v>
      </c>
      <c r="AI82" s="32">
        <f t="shared" si="20"/>
        <v>110.17575000000001</v>
      </c>
      <c r="AJ82" s="20"/>
      <c r="AK82" s="20" t="s">
        <v>570</v>
      </c>
      <c r="AL82" s="20">
        <v>12</v>
      </c>
    </row>
    <row r="83" spans="1:38" ht="12.75">
      <c r="A83" s="20">
        <v>12</v>
      </c>
      <c r="B83" s="20">
        <v>1</v>
      </c>
      <c r="C83" s="20" t="s">
        <v>37</v>
      </c>
      <c r="D83" s="20" t="s">
        <v>30</v>
      </c>
      <c r="E83" s="20">
        <v>90</v>
      </c>
      <c r="F83" s="20" t="s">
        <v>1653</v>
      </c>
      <c r="G83" s="20" t="s">
        <v>23</v>
      </c>
      <c r="H83" s="20" t="s">
        <v>23</v>
      </c>
      <c r="I83" s="20" t="s">
        <v>20</v>
      </c>
      <c r="J83" s="97">
        <v>36133</v>
      </c>
      <c r="K83" s="45" t="s">
        <v>142</v>
      </c>
      <c r="L83" s="96">
        <v>88.3</v>
      </c>
      <c r="M83" s="101">
        <v>0.6159</v>
      </c>
      <c r="N83" s="29"/>
      <c r="O83" s="20"/>
      <c r="P83" s="31"/>
      <c r="Q83" s="42"/>
      <c r="R83" s="20"/>
      <c r="S83" s="101">
        <f t="shared" si="14"/>
        <v>0</v>
      </c>
      <c r="T83" s="20"/>
      <c r="U83" s="20"/>
      <c r="V83" s="31"/>
      <c r="W83" s="42"/>
      <c r="X83" s="31"/>
      <c r="Y83" s="32">
        <f t="shared" si="15"/>
        <v>0</v>
      </c>
      <c r="Z83" s="20">
        <f t="shared" si="16"/>
        <v>0</v>
      </c>
      <c r="AA83" s="32">
        <f t="shared" si="17"/>
        <v>0</v>
      </c>
      <c r="AB83" s="20">
        <v>140</v>
      </c>
      <c r="AC83" s="20">
        <v>155</v>
      </c>
      <c r="AD83" s="31">
        <v>165</v>
      </c>
      <c r="AE83" s="42"/>
      <c r="AF83" s="31">
        <v>165</v>
      </c>
      <c r="AG83" s="32">
        <f t="shared" si="18"/>
        <v>101.6235</v>
      </c>
      <c r="AH83" s="20">
        <f t="shared" si="19"/>
        <v>165</v>
      </c>
      <c r="AI83" s="32">
        <f t="shared" si="20"/>
        <v>101.6235</v>
      </c>
      <c r="AJ83" s="20"/>
      <c r="AK83" s="20"/>
      <c r="AL83" s="20">
        <v>12</v>
      </c>
    </row>
    <row r="84" spans="1:38" ht="12.75">
      <c r="A84" s="20">
        <v>12</v>
      </c>
      <c r="B84" s="20">
        <v>1</v>
      </c>
      <c r="C84" s="105" t="s">
        <v>37</v>
      </c>
      <c r="D84" s="20" t="s">
        <v>30</v>
      </c>
      <c r="E84" s="20">
        <v>100</v>
      </c>
      <c r="F84" s="20" t="s">
        <v>1753</v>
      </c>
      <c r="G84" s="20" t="s">
        <v>498</v>
      </c>
      <c r="H84" s="20" t="s">
        <v>498</v>
      </c>
      <c r="I84" s="20" t="s">
        <v>20</v>
      </c>
      <c r="J84" s="97">
        <v>27833</v>
      </c>
      <c r="K84" s="45" t="s">
        <v>151</v>
      </c>
      <c r="L84" s="96">
        <v>99.5</v>
      </c>
      <c r="M84" s="101">
        <v>0.5603</v>
      </c>
      <c r="N84" s="29"/>
      <c r="O84" s="20"/>
      <c r="P84" s="31"/>
      <c r="Q84" s="42"/>
      <c r="R84" s="20"/>
      <c r="S84" s="101">
        <f t="shared" si="14"/>
        <v>0</v>
      </c>
      <c r="T84" s="20"/>
      <c r="U84" s="20"/>
      <c r="V84" s="31"/>
      <c r="W84" s="42"/>
      <c r="X84" s="31"/>
      <c r="Y84" s="32">
        <f t="shared" si="15"/>
        <v>0</v>
      </c>
      <c r="Z84" s="20">
        <f t="shared" si="16"/>
        <v>0</v>
      </c>
      <c r="AA84" s="32">
        <f t="shared" si="17"/>
        <v>0</v>
      </c>
      <c r="AB84" s="20">
        <v>240</v>
      </c>
      <c r="AC84" s="20">
        <v>250</v>
      </c>
      <c r="AD84" s="20">
        <v>0</v>
      </c>
      <c r="AE84" s="42"/>
      <c r="AF84" s="31">
        <v>250</v>
      </c>
      <c r="AG84" s="32">
        <f t="shared" si="18"/>
        <v>140.07500000000002</v>
      </c>
      <c r="AH84" s="20">
        <f t="shared" si="19"/>
        <v>250</v>
      </c>
      <c r="AI84" s="32">
        <f t="shared" si="20"/>
        <v>140.07500000000002</v>
      </c>
      <c r="AJ84" s="20"/>
      <c r="AK84" s="20"/>
      <c r="AL84" s="20">
        <v>12</v>
      </c>
    </row>
    <row r="85" spans="1:38" ht="12.75">
      <c r="A85" s="20">
        <v>5</v>
      </c>
      <c r="B85" s="20">
        <v>2</v>
      </c>
      <c r="C85" s="105" t="s">
        <v>37</v>
      </c>
      <c r="D85" s="20" t="s">
        <v>30</v>
      </c>
      <c r="E85" s="20">
        <v>100</v>
      </c>
      <c r="F85" s="20" t="s">
        <v>1750</v>
      </c>
      <c r="G85" s="20" t="s">
        <v>77</v>
      </c>
      <c r="H85" s="20" t="s">
        <v>77</v>
      </c>
      <c r="I85" s="20" t="s">
        <v>20</v>
      </c>
      <c r="J85" s="97">
        <v>28642</v>
      </c>
      <c r="K85" s="45" t="s">
        <v>151</v>
      </c>
      <c r="L85" s="96">
        <v>97.8</v>
      </c>
      <c r="M85" s="101">
        <v>0.5597</v>
      </c>
      <c r="N85" s="29"/>
      <c r="O85" s="20"/>
      <c r="P85" s="31"/>
      <c r="Q85" s="42"/>
      <c r="R85" s="20"/>
      <c r="S85" s="101">
        <f t="shared" si="14"/>
        <v>0</v>
      </c>
      <c r="T85" s="20"/>
      <c r="U85" s="20"/>
      <c r="V85" s="31"/>
      <c r="W85" s="42"/>
      <c r="X85" s="31"/>
      <c r="Y85" s="32">
        <f t="shared" si="15"/>
        <v>0</v>
      </c>
      <c r="Z85" s="20">
        <f t="shared" si="16"/>
        <v>0</v>
      </c>
      <c r="AA85" s="32">
        <f t="shared" si="17"/>
        <v>0</v>
      </c>
      <c r="AB85" s="20">
        <v>220</v>
      </c>
      <c r="AC85" s="20">
        <v>240</v>
      </c>
      <c r="AD85" s="70">
        <v>257.5</v>
      </c>
      <c r="AE85" s="42"/>
      <c r="AF85" s="31">
        <v>240</v>
      </c>
      <c r="AG85" s="32">
        <f t="shared" si="18"/>
        <v>134.328</v>
      </c>
      <c r="AH85" s="20">
        <f t="shared" si="19"/>
        <v>240</v>
      </c>
      <c r="AI85" s="32">
        <f t="shared" si="20"/>
        <v>134.328</v>
      </c>
      <c r="AJ85" s="20"/>
      <c r="AK85" s="20"/>
      <c r="AL85" s="20">
        <v>5</v>
      </c>
    </row>
    <row r="86" spans="1:38" ht="12.75">
      <c r="A86" s="20">
        <v>3</v>
      </c>
      <c r="B86" s="20">
        <v>3</v>
      </c>
      <c r="C86" s="105" t="s">
        <v>37</v>
      </c>
      <c r="D86" s="20" t="s">
        <v>30</v>
      </c>
      <c r="E86" s="20">
        <v>100</v>
      </c>
      <c r="F86" s="20" t="s">
        <v>1749</v>
      </c>
      <c r="G86" s="20" t="s">
        <v>69</v>
      </c>
      <c r="H86" s="20" t="s">
        <v>69</v>
      </c>
      <c r="I86" s="20" t="s">
        <v>20</v>
      </c>
      <c r="J86" s="97">
        <v>27063</v>
      </c>
      <c r="K86" s="45" t="s">
        <v>151</v>
      </c>
      <c r="L86" s="96">
        <v>95.9</v>
      </c>
      <c r="M86" s="101">
        <v>0.5826</v>
      </c>
      <c r="N86" s="29"/>
      <c r="O86" s="20"/>
      <c r="P86" s="31"/>
      <c r="Q86" s="42"/>
      <c r="R86" s="20"/>
      <c r="S86" s="101">
        <f t="shared" si="14"/>
        <v>0</v>
      </c>
      <c r="T86" s="20"/>
      <c r="U86" s="20"/>
      <c r="V86" s="31"/>
      <c r="W86" s="42"/>
      <c r="X86" s="31"/>
      <c r="Y86" s="32">
        <f t="shared" si="15"/>
        <v>0</v>
      </c>
      <c r="Z86" s="20">
        <f t="shared" si="16"/>
        <v>0</v>
      </c>
      <c r="AA86" s="32">
        <f t="shared" si="17"/>
        <v>0</v>
      </c>
      <c r="AB86" s="20">
        <v>200</v>
      </c>
      <c r="AC86" s="70">
        <v>215</v>
      </c>
      <c r="AD86" s="70">
        <v>215</v>
      </c>
      <c r="AE86" s="42"/>
      <c r="AF86" s="31">
        <v>200</v>
      </c>
      <c r="AG86" s="32">
        <f t="shared" si="18"/>
        <v>116.52</v>
      </c>
      <c r="AH86" s="20">
        <f t="shared" si="19"/>
        <v>200</v>
      </c>
      <c r="AI86" s="32">
        <f t="shared" si="20"/>
        <v>116.52</v>
      </c>
      <c r="AJ86" s="20"/>
      <c r="AK86" s="20"/>
      <c r="AL86" s="20">
        <v>3</v>
      </c>
    </row>
    <row r="87" spans="1:38" ht="12.75">
      <c r="A87" s="20">
        <v>0</v>
      </c>
      <c r="B87" s="20" t="s">
        <v>172</v>
      </c>
      <c r="C87" s="105" t="s">
        <v>37</v>
      </c>
      <c r="D87" s="20" t="s">
        <v>30</v>
      </c>
      <c r="E87" s="20">
        <v>100</v>
      </c>
      <c r="F87" s="20" t="s">
        <v>1406</v>
      </c>
      <c r="G87" s="20" t="s">
        <v>427</v>
      </c>
      <c r="H87" s="20" t="s">
        <v>23</v>
      </c>
      <c r="I87" s="20" t="s">
        <v>20</v>
      </c>
      <c r="J87" s="97">
        <v>27007</v>
      </c>
      <c r="K87" s="45" t="s">
        <v>151</v>
      </c>
      <c r="L87" s="96">
        <v>99.2</v>
      </c>
      <c r="M87" s="101">
        <v>0.5827</v>
      </c>
      <c r="N87" s="29"/>
      <c r="O87" s="20"/>
      <c r="P87" s="31"/>
      <c r="Q87" s="42"/>
      <c r="R87" s="20"/>
      <c r="S87" s="101">
        <f t="shared" si="14"/>
        <v>0</v>
      </c>
      <c r="T87" s="20"/>
      <c r="U87" s="20"/>
      <c r="V87" s="31"/>
      <c r="W87" s="42"/>
      <c r="X87" s="31"/>
      <c r="Y87" s="32">
        <f t="shared" si="15"/>
        <v>0</v>
      </c>
      <c r="Z87" s="20">
        <f t="shared" si="16"/>
        <v>0</v>
      </c>
      <c r="AA87" s="32">
        <f t="shared" si="17"/>
        <v>0</v>
      </c>
      <c r="AB87" s="20">
        <v>0</v>
      </c>
      <c r="AC87" s="20">
        <v>0</v>
      </c>
      <c r="AD87" s="31">
        <v>0</v>
      </c>
      <c r="AE87" s="42"/>
      <c r="AF87" s="31">
        <v>0</v>
      </c>
      <c r="AG87" s="32">
        <f t="shared" si="18"/>
        <v>0</v>
      </c>
      <c r="AH87" s="20">
        <f t="shared" si="19"/>
        <v>0</v>
      </c>
      <c r="AI87" s="32">
        <f t="shared" si="20"/>
        <v>0</v>
      </c>
      <c r="AJ87" s="20"/>
      <c r="AK87" s="20"/>
      <c r="AL87" s="20">
        <v>0</v>
      </c>
    </row>
    <row r="88" spans="1:38" ht="12.75">
      <c r="A88" s="20">
        <v>12</v>
      </c>
      <c r="B88" s="20">
        <v>1</v>
      </c>
      <c r="C88" s="105" t="s">
        <v>37</v>
      </c>
      <c r="D88" s="20" t="s">
        <v>30</v>
      </c>
      <c r="E88" s="20">
        <v>100</v>
      </c>
      <c r="F88" s="20" t="s">
        <v>513</v>
      </c>
      <c r="G88" s="20" t="s">
        <v>179</v>
      </c>
      <c r="H88" s="20" t="s">
        <v>1715</v>
      </c>
      <c r="I88" s="20" t="s">
        <v>20</v>
      </c>
      <c r="J88" s="97">
        <v>26381</v>
      </c>
      <c r="K88" s="45" t="s">
        <v>52</v>
      </c>
      <c r="L88" s="96">
        <v>96.3</v>
      </c>
      <c r="M88" s="101">
        <v>0.6028</v>
      </c>
      <c r="N88" s="29"/>
      <c r="O88" s="20"/>
      <c r="P88" s="31"/>
      <c r="Q88" s="42"/>
      <c r="R88" s="20"/>
      <c r="S88" s="101">
        <f t="shared" si="14"/>
        <v>0</v>
      </c>
      <c r="T88" s="20"/>
      <c r="U88" s="20"/>
      <c r="V88" s="31"/>
      <c r="W88" s="42"/>
      <c r="X88" s="31"/>
      <c r="Y88" s="32">
        <f t="shared" si="15"/>
        <v>0</v>
      </c>
      <c r="Z88" s="20">
        <f t="shared" si="16"/>
        <v>0</v>
      </c>
      <c r="AA88" s="32">
        <f t="shared" si="17"/>
        <v>0</v>
      </c>
      <c r="AB88" s="20">
        <v>180</v>
      </c>
      <c r="AC88" s="20">
        <v>210</v>
      </c>
      <c r="AD88" s="69">
        <v>230</v>
      </c>
      <c r="AE88" s="42"/>
      <c r="AF88" s="31">
        <v>210</v>
      </c>
      <c r="AG88" s="32">
        <f t="shared" si="18"/>
        <v>126.588</v>
      </c>
      <c r="AH88" s="20">
        <f t="shared" si="19"/>
        <v>210</v>
      </c>
      <c r="AI88" s="32">
        <f t="shared" si="20"/>
        <v>126.588</v>
      </c>
      <c r="AJ88" s="20"/>
      <c r="AK88" s="20" t="s">
        <v>40</v>
      </c>
      <c r="AL88" s="20">
        <v>12</v>
      </c>
    </row>
    <row r="89" spans="1:38" ht="12.75">
      <c r="A89" s="20">
        <v>5</v>
      </c>
      <c r="B89" s="20">
        <v>2</v>
      </c>
      <c r="C89" s="105" t="s">
        <v>37</v>
      </c>
      <c r="D89" s="20" t="s">
        <v>30</v>
      </c>
      <c r="E89" s="20">
        <v>100</v>
      </c>
      <c r="F89" s="20" t="s">
        <v>1716</v>
      </c>
      <c r="G89" s="20" t="s">
        <v>62</v>
      </c>
      <c r="H89" s="20" t="s">
        <v>62</v>
      </c>
      <c r="I89" s="20" t="s">
        <v>20</v>
      </c>
      <c r="J89" s="97">
        <v>25710</v>
      </c>
      <c r="K89" s="45" t="s">
        <v>52</v>
      </c>
      <c r="L89" s="96">
        <v>99</v>
      </c>
      <c r="M89" s="101">
        <v>0.6216</v>
      </c>
      <c r="N89" s="29"/>
      <c r="O89" s="20"/>
      <c r="P89" s="31"/>
      <c r="Q89" s="42"/>
      <c r="R89" s="20"/>
      <c r="S89" s="101">
        <f t="shared" si="14"/>
        <v>0</v>
      </c>
      <c r="T89" s="20"/>
      <c r="U89" s="20"/>
      <c r="V89" s="31"/>
      <c r="W89" s="42"/>
      <c r="X89" s="31"/>
      <c r="Y89" s="32">
        <f t="shared" si="15"/>
        <v>0</v>
      </c>
      <c r="Z89" s="20">
        <f t="shared" si="16"/>
        <v>0</v>
      </c>
      <c r="AA89" s="32">
        <f t="shared" si="17"/>
        <v>0</v>
      </c>
      <c r="AB89" s="20">
        <v>190</v>
      </c>
      <c r="AC89" s="20">
        <v>200</v>
      </c>
      <c r="AD89" s="31">
        <v>0</v>
      </c>
      <c r="AE89" s="42"/>
      <c r="AF89" s="31">
        <v>200</v>
      </c>
      <c r="AG89" s="32">
        <f t="shared" si="18"/>
        <v>124.32000000000001</v>
      </c>
      <c r="AH89" s="20">
        <f t="shared" si="19"/>
        <v>200</v>
      </c>
      <c r="AI89" s="32">
        <f t="shared" si="20"/>
        <v>124.32000000000001</v>
      </c>
      <c r="AJ89" s="20"/>
      <c r="AK89" s="20"/>
      <c r="AL89" s="20">
        <v>5</v>
      </c>
    </row>
    <row r="90" spans="1:38" ht="12.75">
      <c r="A90" s="20">
        <v>12</v>
      </c>
      <c r="B90" s="20">
        <v>1</v>
      </c>
      <c r="C90" s="105" t="s">
        <v>37</v>
      </c>
      <c r="D90" s="20" t="s">
        <v>30</v>
      </c>
      <c r="E90" s="20">
        <v>100</v>
      </c>
      <c r="F90" s="20" t="s">
        <v>1142</v>
      </c>
      <c r="G90" s="20" t="s">
        <v>1754</v>
      </c>
      <c r="H90" s="20" t="s">
        <v>896</v>
      </c>
      <c r="I90" s="20" t="s">
        <v>20</v>
      </c>
      <c r="J90" s="97">
        <v>20920</v>
      </c>
      <c r="K90" s="45" t="s">
        <v>53</v>
      </c>
      <c r="L90" s="96">
        <v>99</v>
      </c>
      <c r="M90" s="101">
        <v>0.946</v>
      </c>
      <c r="N90" s="29"/>
      <c r="O90" s="20"/>
      <c r="P90" s="31"/>
      <c r="Q90" s="42"/>
      <c r="R90" s="20"/>
      <c r="S90" s="101">
        <f t="shared" si="14"/>
        <v>0</v>
      </c>
      <c r="T90" s="20"/>
      <c r="U90" s="20"/>
      <c r="V90" s="31"/>
      <c r="W90" s="42"/>
      <c r="X90" s="31"/>
      <c r="Y90" s="32">
        <f t="shared" si="15"/>
        <v>0</v>
      </c>
      <c r="Z90" s="20">
        <f t="shared" si="16"/>
        <v>0</v>
      </c>
      <c r="AA90" s="32">
        <f t="shared" si="17"/>
        <v>0</v>
      </c>
      <c r="AB90" s="20">
        <v>220</v>
      </c>
      <c r="AC90" s="20">
        <v>242.5</v>
      </c>
      <c r="AD90" s="70">
        <v>252.5</v>
      </c>
      <c r="AE90" s="42"/>
      <c r="AF90" s="31">
        <v>242.5</v>
      </c>
      <c r="AG90" s="32">
        <f t="shared" si="18"/>
        <v>229.405</v>
      </c>
      <c r="AH90" s="20">
        <f t="shared" si="19"/>
        <v>242.5</v>
      </c>
      <c r="AI90" s="32">
        <f t="shared" si="20"/>
        <v>229.405</v>
      </c>
      <c r="AJ90" s="20"/>
      <c r="AK90" s="20"/>
      <c r="AL90" s="20">
        <v>12</v>
      </c>
    </row>
    <row r="91" spans="1:38" ht="12.75">
      <c r="A91" s="20">
        <v>5</v>
      </c>
      <c r="B91" s="20">
        <v>2</v>
      </c>
      <c r="C91" s="105" t="s">
        <v>37</v>
      </c>
      <c r="D91" s="20" t="s">
        <v>30</v>
      </c>
      <c r="E91" s="20">
        <v>100</v>
      </c>
      <c r="F91" s="20" t="s">
        <v>1573</v>
      </c>
      <c r="G91" s="20" t="s">
        <v>99</v>
      </c>
      <c r="H91" s="20" t="s">
        <v>49</v>
      </c>
      <c r="I91" s="20" t="s">
        <v>20</v>
      </c>
      <c r="J91" s="97">
        <v>20646</v>
      </c>
      <c r="K91" s="45" t="s">
        <v>53</v>
      </c>
      <c r="L91" s="96">
        <v>93.7</v>
      </c>
      <c r="M91" s="101">
        <v>1.0039</v>
      </c>
      <c r="N91" s="29"/>
      <c r="O91" s="20"/>
      <c r="P91" s="31"/>
      <c r="Q91" s="42"/>
      <c r="R91" s="20"/>
      <c r="S91" s="101">
        <f t="shared" si="14"/>
        <v>0</v>
      </c>
      <c r="T91" s="20"/>
      <c r="U91" s="20"/>
      <c r="V91" s="31"/>
      <c r="W91" s="42"/>
      <c r="X91" s="31"/>
      <c r="Y91" s="32">
        <f t="shared" si="15"/>
        <v>0</v>
      </c>
      <c r="Z91" s="20">
        <f t="shared" si="16"/>
        <v>0</v>
      </c>
      <c r="AA91" s="32">
        <f t="shared" si="17"/>
        <v>0</v>
      </c>
      <c r="AB91" s="20">
        <v>240</v>
      </c>
      <c r="AC91" s="70">
        <v>260</v>
      </c>
      <c r="AD91" s="70">
        <v>260</v>
      </c>
      <c r="AE91" s="42"/>
      <c r="AF91" s="31">
        <v>240</v>
      </c>
      <c r="AG91" s="32">
        <f t="shared" si="18"/>
        <v>240.936</v>
      </c>
      <c r="AH91" s="20">
        <f t="shared" si="19"/>
        <v>240</v>
      </c>
      <c r="AI91" s="32">
        <f t="shared" si="20"/>
        <v>240.936</v>
      </c>
      <c r="AJ91" s="20"/>
      <c r="AK91" s="20" t="s">
        <v>84</v>
      </c>
      <c r="AL91" s="20">
        <v>5</v>
      </c>
    </row>
    <row r="92" spans="1:38" ht="12.75">
      <c r="A92" s="20">
        <v>12</v>
      </c>
      <c r="B92" s="20">
        <v>1</v>
      </c>
      <c r="C92" s="105" t="s">
        <v>37</v>
      </c>
      <c r="D92" s="20" t="s">
        <v>30</v>
      </c>
      <c r="E92" s="20">
        <v>100</v>
      </c>
      <c r="F92" s="20" t="s">
        <v>1729</v>
      </c>
      <c r="G92" s="20" t="s">
        <v>35</v>
      </c>
      <c r="H92" s="20" t="s">
        <v>35</v>
      </c>
      <c r="I92" s="20" t="s">
        <v>20</v>
      </c>
      <c r="J92" s="97">
        <v>31210</v>
      </c>
      <c r="K92" s="45" t="s">
        <v>19</v>
      </c>
      <c r="L92" s="96">
        <v>95.1</v>
      </c>
      <c r="M92" s="101">
        <v>0.5675</v>
      </c>
      <c r="N92" s="29"/>
      <c r="O92" s="20"/>
      <c r="P92" s="31"/>
      <c r="Q92" s="42"/>
      <c r="R92" s="20"/>
      <c r="S92" s="101">
        <f t="shared" si="14"/>
        <v>0</v>
      </c>
      <c r="T92" s="20"/>
      <c r="U92" s="20"/>
      <c r="V92" s="31"/>
      <c r="W92" s="42"/>
      <c r="X92" s="31"/>
      <c r="Y92" s="32">
        <f t="shared" si="15"/>
        <v>0</v>
      </c>
      <c r="Z92" s="20">
        <f t="shared" si="16"/>
        <v>0</v>
      </c>
      <c r="AA92" s="32">
        <f t="shared" si="17"/>
        <v>0</v>
      </c>
      <c r="AB92" s="20">
        <v>255</v>
      </c>
      <c r="AC92" s="20">
        <v>270</v>
      </c>
      <c r="AD92" s="69">
        <v>290</v>
      </c>
      <c r="AE92" s="42"/>
      <c r="AF92" s="31">
        <v>270</v>
      </c>
      <c r="AG92" s="32">
        <f t="shared" si="18"/>
        <v>153.225</v>
      </c>
      <c r="AH92" s="20">
        <f t="shared" si="19"/>
        <v>270</v>
      </c>
      <c r="AI92" s="32">
        <f t="shared" si="20"/>
        <v>153.225</v>
      </c>
      <c r="AJ92" s="20"/>
      <c r="AK92" s="20"/>
      <c r="AL92" s="20">
        <v>12</v>
      </c>
    </row>
    <row r="93" spans="1:38" ht="12.75">
      <c r="A93" s="20">
        <v>5</v>
      </c>
      <c r="B93" s="20">
        <v>2</v>
      </c>
      <c r="C93" s="105" t="s">
        <v>37</v>
      </c>
      <c r="D93" s="20" t="s">
        <v>30</v>
      </c>
      <c r="E93" s="20">
        <v>100</v>
      </c>
      <c r="F93" s="20" t="s">
        <v>1727</v>
      </c>
      <c r="G93" s="20" t="s">
        <v>1512</v>
      </c>
      <c r="H93" s="20" t="s">
        <v>62</v>
      </c>
      <c r="I93" s="20" t="s">
        <v>20</v>
      </c>
      <c r="J93" s="97">
        <v>32616</v>
      </c>
      <c r="K93" s="45" t="s">
        <v>19</v>
      </c>
      <c r="L93" s="96">
        <v>99.8</v>
      </c>
      <c r="M93" s="101">
        <v>0.5545</v>
      </c>
      <c r="N93" s="29"/>
      <c r="O93" s="20"/>
      <c r="P93" s="31"/>
      <c r="Q93" s="42"/>
      <c r="R93" s="20"/>
      <c r="S93" s="101">
        <f t="shared" si="14"/>
        <v>0</v>
      </c>
      <c r="T93" s="20"/>
      <c r="U93" s="20"/>
      <c r="V93" s="31"/>
      <c r="W93" s="42"/>
      <c r="X93" s="31"/>
      <c r="Y93" s="32">
        <f t="shared" si="15"/>
        <v>0</v>
      </c>
      <c r="Z93" s="20">
        <f t="shared" si="16"/>
        <v>0</v>
      </c>
      <c r="AA93" s="32">
        <f t="shared" si="17"/>
        <v>0</v>
      </c>
      <c r="AB93" s="20">
        <v>250</v>
      </c>
      <c r="AC93" s="20">
        <v>270</v>
      </c>
      <c r="AD93" s="69">
        <v>280</v>
      </c>
      <c r="AE93" s="42"/>
      <c r="AF93" s="31">
        <v>270</v>
      </c>
      <c r="AG93" s="32">
        <f t="shared" si="18"/>
        <v>149.715</v>
      </c>
      <c r="AH93" s="20">
        <f t="shared" si="19"/>
        <v>270</v>
      </c>
      <c r="AI93" s="32">
        <f t="shared" si="20"/>
        <v>149.715</v>
      </c>
      <c r="AJ93" s="20"/>
      <c r="AK93" s="20" t="s">
        <v>962</v>
      </c>
      <c r="AL93" s="20">
        <v>5</v>
      </c>
    </row>
    <row r="94" spans="1:38" ht="12.75">
      <c r="A94" s="20">
        <v>3</v>
      </c>
      <c r="B94" s="20">
        <v>3</v>
      </c>
      <c r="C94" s="105" t="s">
        <v>37</v>
      </c>
      <c r="D94" s="20" t="s">
        <v>30</v>
      </c>
      <c r="E94" s="20">
        <v>100</v>
      </c>
      <c r="F94" s="20" t="s">
        <v>1066</v>
      </c>
      <c r="G94" s="20" t="s">
        <v>134</v>
      </c>
      <c r="H94" s="20" t="s">
        <v>77</v>
      </c>
      <c r="I94" s="20" t="s">
        <v>20</v>
      </c>
      <c r="J94" s="97">
        <v>33639</v>
      </c>
      <c r="K94" s="45" t="s">
        <v>19</v>
      </c>
      <c r="L94" s="96">
        <v>98.55</v>
      </c>
      <c r="M94" s="101">
        <v>0.5575</v>
      </c>
      <c r="N94" s="29"/>
      <c r="O94" s="20"/>
      <c r="P94" s="31"/>
      <c r="Q94" s="42"/>
      <c r="R94" s="20"/>
      <c r="S94" s="101">
        <f t="shared" si="14"/>
        <v>0</v>
      </c>
      <c r="T94" s="20"/>
      <c r="U94" s="20"/>
      <c r="V94" s="31"/>
      <c r="W94" s="42"/>
      <c r="X94" s="31"/>
      <c r="Y94" s="32">
        <f t="shared" si="15"/>
        <v>0</v>
      </c>
      <c r="Z94" s="20">
        <f t="shared" si="16"/>
        <v>0</v>
      </c>
      <c r="AA94" s="32">
        <f t="shared" si="17"/>
        <v>0</v>
      </c>
      <c r="AB94" s="20">
        <v>240</v>
      </c>
      <c r="AC94" s="20">
        <v>257.5</v>
      </c>
      <c r="AD94" s="31">
        <v>265</v>
      </c>
      <c r="AE94" s="42"/>
      <c r="AF94" s="31">
        <v>265</v>
      </c>
      <c r="AG94" s="32">
        <f t="shared" si="18"/>
        <v>147.7375</v>
      </c>
      <c r="AH94" s="20">
        <f t="shared" si="19"/>
        <v>265</v>
      </c>
      <c r="AI94" s="32">
        <f t="shared" si="20"/>
        <v>147.7375</v>
      </c>
      <c r="AJ94" s="20"/>
      <c r="AK94" s="20"/>
      <c r="AL94" s="20">
        <v>3</v>
      </c>
    </row>
    <row r="95" spans="1:38" ht="12.75">
      <c r="A95" s="20">
        <v>2</v>
      </c>
      <c r="B95" s="20">
        <v>4</v>
      </c>
      <c r="C95" s="105" t="s">
        <v>37</v>
      </c>
      <c r="D95" s="20" t="s">
        <v>30</v>
      </c>
      <c r="E95" s="20">
        <v>100</v>
      </c>
      <c r="F95" s="20" t="s">
        <v>1573</v>
      </c>
      <c r="G95" s="20" t="s">
        <v>99</v>
      </c>
      <c r="H95" s="20" t="s">
        <v>49</v>
      </c>
      <c r="I95" s="20" t="s">
        <v>20</v>
      </c>
      <c r="J95" s="97">
        <v>20646</v>
      </c>
      <c r="K95" s="45" t="s">
        <v>19</v>
      </c>
      <c r="L95" s="96">
        <v>93.7</v>
      </c>
      <c r="M95" s="101">
        <v>0.572</v>
      </c>
      <c r="N95" s="29"/>
      <c r="O95" s="20"/>
      <c r="P95" s="31"/>
      <c r="Q95" s="42"/>
      <c r="R95" s="20"/>
      <c r="S95" s="101">
        <f aca="true" t="shared" si="21" ref="S95:S109">R95*M95</f>
        <v>0</v>
      </c>
      <c r="T95" s="20"/>
      <c r="U95" s="20"/>
      <c r="V95" s="31"/>
      <c r="W95" s="42"/>
      <c r="X95" s="31"/>
      <c r="Y95" s="32">
        <f aca="true" t="shared" si="22" ref="Y95:Y109">X95*M95</f>
        <v>0</v>
      </c>
      <c r="Z95" s="20">
        <f aca="true" t="shared" si="23" ref="Z95:Z109">X95+R95</f>
        <v>0</v>
      </c>
      <c r="AA95" s="32">
        <f aca="true" t="shared" si="24" ref="AA95:AA109">Z95*M95</f>
        <v>0</v>
      </c>
      <c r="AB95" s="20">
        <v>240</v>
      </c>
      <c r="AC95" s="70">
        <v>260</v>
      </c>
      <c r="AD95" s="70">
        <v>260</v>
      </c>
      <c r="AE95" s="42"/>
      <c r="AF95" s="31">
        <v>240</v>
      </c>
      <c r="AG95" s="32">
        <f aca="true" t="shared" si="25" ref="AG95:AG109">AF95*M95</f>
        <v>137.28</v>
      </c>
      <c r="AH95" s="20">
        <f aca="true" t="shared" si="26" ref="AH95:AH109">AF95+Z95</f>
        <v>240</v>
      </c>
      <c r="AI95" s="32">
        <f aca="true" t="shared" si="27" ref="AI95:AI109">AH95*M95</f>
        <v>137.28</v>
      </c>
      <c r="AJ95" s="20"/>
      <c r="AK95" s="20" t="s">
        <v>84</v>
      </c>
      <c r="AL95" s="20">
        <v>2</v>
      </c>
    </row>
    <row r="96" spans="1:38" ht="12.75">
      <c r="A96" s="20">
        <v>1</v>
      </c>
      <c r="B96" s="20">
        <v>5</v>
      </c>
      <c r="C96" s="105" t="s">
        <v>37</v>
      </c>
      <c r="D96" s="20" t="s">
        <v>30</v>
      </c>
      <c r="E96" s="20">
        <v>100</v>
      </c>
      <c r="F96" s="20" t="s">
        <v>1755</v>
      </c>
      <c r="G96" s="20" t="s">
        <v>134</v>
      </c>
      <c r="H96" s="20" t="s">
        <v>23</v>
      </c>
      <c r="I96" s="20" t="s">
        <v>20</v>
      </c>
      <c r="J96" s="97">
        <v>32354</v>
      </c>
      <c r="K96" s="45" t="s">
        <v>19</v>
      </c>
      <c r="L96" s="96">
        <v>94</v>
      </c>
      <c r="M96" s="101">
        <v>0.571</v>
      </c>
      <c r="N96" s="29"/>
      <c r="O96" s="20"/>
      <c r="P96" s="31"/>
      <c r="Q96" s="42"/>
      <c r="R96" s="20"/>
      <c r="S96" s="101">
        <f t="shared" si="21"/>
        <v>0</v>
      </c>
      <c r="T96" s="20"/>
      <c r="U96" s="20"/>
      <c r="V96" s="31"/>
      <c r="W96" s="42"/>
      <c r="X96" s="31"/>
      <c r="Y96" s="32">
        <f t="shared" si="22"/>
        <v>0</v>
      </c>
      <c r="Z96" s="20">
        <f t="shared" si="23"/>
        <v>0</v>
      </c>
      <c r="AA96" s="32">
        <f t="shared" si="24"/>
        <v>0</v>
      </c>
      <c r="AB96" s="20">
        <v>220</v>
      </c>
      <c r="AC96" s="20">
        <v>230</v>
      </c>
      <c r="AD96" s="31">
        <v>240</v>
      </c>
      <c r="AE96" s="42"/>
      <c r="AF96" s="31">
        <v>240</v>
      </c>
      <c r="AG96" s="32">
        <f t="shared" si="25"/>
        <v>137.04</v>
      </c>
      <c r="AH96" s="20">
        <f t="shared" si="26"/>
        <v>240</v>
      </c>
      <c r="AI96" s="32">
        <f t="shared" si="27"/>
        <v>137.04</v>
      </c>
      <c r="AJ96" s="20"/>
      <c r="AK96" s="20" t="s">
        <v>1756</v>
      </c>
      <c r="AL96" s="20">
        <v>1</v>
      </c>
    </row>
    <row r="97" spans="1:38" ht="12.75">
      <c r="A97" s="20">
        <v>0</v>
      </c>
      <c r="B97" s="20">
        <v>6</v>
      </c>
      <c r="C97" s="105" t="s">
        <v>37</v>
      </c>
      <c r="D97" s="20" t="s">
        <v>30</v>
      </c>
      <c r="E97" s="20">
        <v>100</v>
      </c>
      <c r="F97" s="20" t="s">
        <v>1752</v>
      </c>
      <c r="G97" s="20" t="s">
        <v>674</v>
      </c>
      <c r="H97" s="20" t="s">
        <v>352</v>
      </c>
      <c r="I97" s="20" t="s">
        <v>20</v>
      </c>
      <c r="J97" s="97">
        <v>32591</v>
      </c>
      <c r="K97" s="45" t="s">
        <v>19</v>
      </c>
      <c r="L97" s="96">
        <v>99.1</v>
      </c>
      <c r="M97" s="101">
        <v>0.5563</v>
      </c>
      <c r="N97" s="29"/>
      <c r="O97" s="20"/>
      <c r="P97" s="31"/>
      <c r="Q97" s="42"/>
      <c r="R97" s="20"/>
      <c r="S97" s="101">
        <f t="shared" si="21"/>
        <v>0</v>
      </c>
      <c r="T97" s="20"/>
      <c r="U97" s="20"/>
      <c r="V97" s="31"/>
      <c r="W97" s="42"/>
      <c r="X97" s="31"/>
      <c r="Y97" s="32">
        <f t="shared" si="22"/>
        <v>0</v>
      </c>
      <c r="Z97" s="20">
        <f t="shared" si="23"/>
        <v>0</v>
      </c>
      <c r="AA97" s="32">
        <f t="shared" si="24"/>
        <v>0</v>
      </c>
      <c r="AB97" s="20">
        <v>220</v>
      </c>
      <c r="AC97" s="20">
        <v>240</v>
      </c>
      <c r="AD97" s="70">
        <v>250</v>
      </c>
      <c r="AE97" s="42"/>
      <c r="AF97" s="31">
        <v>240</v>
      </c>
      <c r="AG97" s="32">
        <f t="shared" si="25"/>
        <v>133.512</v>
      </c>
      <c r="AH97" s="20">
        <f t="shared" si="26"/>
        <v>240</v>
      </c>
      <c r="AI97" s="32">
        <f t="shared" si="27"/>
        <v>133.512</v>
      </c>
      <c r="AJ97" s="20"/>
      <c r="AK97" s="20" t="s">
        <v>1389</v>
      </c>
      <c r="AL97" s="20">
        <v>0</v>
      </c>
    </row>
    <row r="98" spans="1:38" ht="12.75">
      <c r="A98" s="20">
        <v>0</v>
      </c>
      <c r="B98" s="20">
        <v>7</v>
      </c>
      <c r="C98" s="105" t="s">
        <v>37</v>
      </c>
      <c r="D98" s="20" t="s">
        <v>30</v>
      </c>
      <c r="E98" s="20">
        <v>100</v>
      </c>
      <c r="F98" s="20" t="s">
        <v>1730</v>
      </c>
      <c r="G98" s="20" t="s">
        <v>1512</v>
      </c>
      <c r="H98" s="20" t="s">
        <v>62</v>
      </c>
      <c r="I98" s="20" t="s">
        <v>20</v>
      </c>
      <c r="J98" s="97">
        <v>29319.5</v>
      </c>
      <c r="K98" s="45" t="s">
        <v>19</v>
      </c>
      <c r="L98" s="96">
        <v>99.5</v>
      </c>
      <c r="M98" s="101">
        <v>0.5553</v>
      </c>
      <c r="N98" s="29"/>
      <c r="O98" s="20"/>
      <c r="P98" s="74"/>
      <c r="Q98" s="42"/>
      <c r="R98" s="20"/>
      <c r="S98" s="101">
        <f t="shared" si="21"/>
        <v>0</v>
      </c>
      <c r="T98" s="20"/>
      <c r="U98" s="20"/>
      <c r="V98" s="31"/>
      <c r="W98" s="42"/>
      <c r="X98" s="31"/>
      <c r="Y98" s="32">
        <f t="shared" si="22"/>
        <v>0</v>
      </c>
      <c r="Z98" s="20">
        <f t="shared" si="23"/>
        <v>0</v>
      </c>
      <c r="AA98" s="32">
        <f t="shared" si="24"/>
        <v>0</v>
      </c>
      <c r="AB98" s="20">
        <v>205</v>
      </c>
      <c r="AC98" s="20">
        <v>237.5</v>
      </c>
      <c r="AD98" s="31">
        <v>0</v>
      </c>
      <c r="AE98" s="42"/>
      <c r="AF98" s="31">
        <v>237.5</v>
      </c>
      <c r="AG98" s="32">
        <f t="shared" si="25"/>
        <v>131.88375</v>
      </c>
      <c r="AH98" s="20">
        <f t="shared" si="26"/>
        <v>237.5</v>
      </c>
      <c r="AI98" s="32">
        <f t="shared" si="27"/>
        <v>131.88375</v>
      </c>
      <c r="AJ98" s="20"/>
      <c r="AK98" s="20" t="s">
        <v>1731</v>
      </c>
      <c r="AL98" s="20">
        <v>0</v>
      </c>
    </row>
    <row r="99" spans="1:38" ht="12.75">
      <c r="A99" s="20">
        <v>0</v>
      </c>
      <c r="B99" s="20">
        <v>8</v>
      </c>
      <c r="C99" s="105" t="s">
        <v>37</v>
      </c>
      <c r="D99" s="20" t="s">
        <v>30</v>
      </c>
      <c r="E99" s="20">
        <v>100</v>
      </c>
      <c r="F99" s="20" t="s">
        <v>1751</v>
      </c>
      <c r="G99" s="20" t="s">
        <v>526</v>
      </c>
      <c r="H99" s="20" t="s">
        <v>294</v>
      </c>
      <c r="I99" s="20" t="s">
        <v>20</v>
      </c>
      <c r="J99" s="97">
        <v>31848</v>
      </c>
      <c r="K99" s="45" t="s">
        <v>19</v>
      </c>
      <c r="L99" s="96">
        <v>97.4</v>
      </c>
      <c r="M99" s="101">
        <v>0.5608</v>
      </c>
      <c r="N99" s="29"/>
      <c r="O99" s="20"/>
      <c r="P99" s="31"/>
      <c r="Q99" s="42"/>
      <c r="R99" s="20"/>
      <c r="S99" s="101">
        <f t="shared" si="21"/>
        <v>0</v>
      </c>
      <c r="T99" s="20"/>
      <c r="U99" s="20"/>
      <c r="V99" s="31"/>
      <c r="W99" s="42"/>
      <c r="X99" s="31"/>
      <c r="Y99" s="32">
        <f t="shared" si="22"/>
        <v>0</v>
      </c>
      <c r="Z99" s="20">
        <f t="shared" si="23"/>
        <v>0</v>
      </c>
      <c r="AA99" s="32">
        <f t="shared" si="24"/>
        <v>0</v>
      </c>
      <c r="AB99" s="20">
        <v>225</v>
      </c>
      <c r="AC99" s="70">
        <v>235</v>
      </c>
      <c r="AD99" s="31">
        <v>235</v>
      </c>
      <c r="AE99" s="42"/>
      <c r="AF99" s="31">
        <v>235</v>
      </c>
      <c r="AG99" s="32">
        <f t="shared" si="25"/>
        <v>131.78799999999998</v>
      </c>
      <c r="AH99" s="20">
        <f t="shared" si="26"/>
        <v>235</v>
      </c>
      <c r="AI99" s="32">
        <f t="shared" si="27"/>
        <v>131.78799999999998</v>
      </c>
      <c r="AJ99" s="20"/>
      <c r="AK99" s="20"/>
      <c r="AL99" s="20">
        <v>0</v>
      </c>
    </row>
    <row r="100" spans="1:38" ht="12.75">
      <c r="A100" s="20">
        <v>0</v>
      </c>
      <c r="B100" s="20">
        <v>9</v>
      </c>
      <c r="C100" s="105" t="s">
        <v>37</v>
      </c>
      <c r="D100" s="20" t="s">
        <v>30</v>
      </c>
      <c r="E100" s="20">
        <v>100</v>
      </c>
      <c r="F100" s="20" t="s">
        <v>1728</v>
      </c>
      <c r="G100" s="20" t="s">
        <v>62</v>
      </c>
      <c r="H100" s="20" t="s">
        <v>62</v>
      </c>
      <c r="I100" s="20" t="s">
        <v>20</v>
      </c>
      <c r="J100" s="97">
        <v>34469</v>
      </c>
      <c r="K100" s="45" t="s">
        <v>19</v>
      </c>
      <c r="L100" s="96">
        <v>100</v>
      </c>
      <c r="M100" s="101">
        <v>0.554</v>
      </c>
      <c r="N100" s="29"/>
      <c r="O100" s="20"/>
      <c r="P100" s="31"/>
      <c r="Q100" s="42"/>
      <c r="R100" s="20"/>
      <c r="S100" s="101">
        <f t="shared" si="21"/>
        <v>0</v>
      </c>
      <c r="T100" s="20"/>
      <c r="U100" s="20"/>
      <c r="V100" s="31"/>
      <c r="W100" s="42"/>
      <c r="X100" s="31"/>
      <c r="Y100" s="32">
        <f t="shared" si="22"/>
        <v>0</v>
      </c>
      <c r="Z100" s="20">
        <f t="shared" si="23"/>
        <v>0</v>
      </c>
      <c r="AA100" s="32">
        <f t="shared" si="24"/>
        <v>0</v>
      </c>
      <c r="AB100" s="20">
        <v>205</v>
      </c>
      <c r="AC100" s="20">
        <v>215</v>
      </c>
      <c r="AD100" s="31">
        <v>235</v>
      </c>
      <c r="AE100" s="42"/>
      <c r="AF100" s="31">
        <v>235</v>
      </c>
      <c r="AG100" s="32">
        <f t="shared" si="25"/>
        <v>130.19</v>
      </c>
      <c r="AH100" s="20">
        <f t="shared" si="26"/>
        <v>235</v>
      </c>
      <c r="AI100" s="32">
        <f t="shared" si="27"/>
        <v>130.19</v>
      </c>
      <c r="AJ100" s="20"/>
      <c r="AK100" s="20"/>
      <c r="AL100" s="20">
        <v>0</v>
      </c>
    </row>
    <row r="101" spans="1:38" ht="12.75">
      <c r="A101" s="20">
        <v>12</v>
      </c>
      <c r="B101" s="20">
        <v>1</v>
      </c>
      <c r="C101" s="105" t="s">
        <v>37</v>
      </c>
      <c r="D101" s="20" t="s">
        <v>30</v>
      </c>
      <c r="E101" s="20">
        <v>110</v>
      </c>
      <c r="F101" s="20" t="s">
        <v>98</v>
      </c>
      <c r="G101" s="20" t="s">
        <v>1209</v>
      </c>
      <c r="H101" s="20" t="s">
        <v>62</v>
      </c>
      <c r="I101" s="20" t="s">
        <v>20</v>
      </c>
      <c r="J101" s="97">
        <v>28348</v>
      </c>
      <c r="K101" s="45" t="s">
        <v>151</v>
      </c>
      <c r="L101" s="96">
        <v>104.85</v>
      </c>
      <c r="M101" s="101">
        <v>0.5457</v>
      </c>
      <c r="N101" s="29"/>
      <c r="O101" s="20"/>
      <c r="P101" s="31"/>
      <c r="Q101" s="42"/>
      <c r="R101" s="20"/>
      <c r="S101" s="101">
        <f t="shared" si="21"/>
        <v>0</v>
      </c>
      <c r="T101" s="20"/>
      <c r="U101" s="20"/>
      <c r="V101" s="31"/>
      <c r="W101" s="42"/>
      <c r="X101" s="31"/>
      <c r="Y101" s="32">
        <f t="shared" si="22"/>
        <v>0</v>
      </c>
      <c r="Z101" s="20">
        <f t="shared" si="23"/>
        <v>0</v>
      </c>
      <c r="AA101" s="32">
        <f t="shared" si="24"/>
        <v>0</v>
      </c>
      <c r="AB101" s="20">
        <v>210</v>
      </c>
      <c r="AC101" s="20">
        <v>225</v>
      </c>
      <c r="AD101" s="31">
        <v>232.5</v>
      </c>
      <c r="AE101" s="42"/>
      <c r="AF101" s="31">
        <v>232.5</v>
      </c>
      <c r="AG101" s="32">
        <f t="shared" si="25"/>
        <v>126.87525</v>
      </c>
      <c r="AH101" s="20">
        <f t="shared" si="26"/>
        <v>232.5</v>
      </c>
      <c r="AI101" s="32">
        <f t="shared" si="27"/>
        <v>126.87525</v>
      </c>
      <c r="AJ101" s="20"/>
      <c r="AK101" s="20"/>
      <c r="AL101" s="20">
        <v>12</v>
      </c>
    </row>
    <row r="102" spans="1:38" ht="12.75">
      <c r="A102" s="20">
        <v>12</v>
      </c>
      <c r="B102" s="20">
        <v>1</v>
      </c>
      <c r="C102" s="105" t="s">
        <v>37</v>
      </c>
      <c r="D102" s="20" t="s">
        <v>30</v>
      </c>
      <c r="E102" s="20">
        <v>110</v>
      </c>
      <c r="F102" s="20" t="s">
        <v>1585</v>
      </c>
      <c r="G102" s="20" t="s">
        <v>256</v>
      </c>
      <c r="H102" s="20" t="s">
        <v>256</v>
      </c>
      <c r="I102" s="20" t="s">
        <v>20</v>
      </c>
      <c r="J102" s="97">
        <v>26575</v>
      </c>
      <c r="K102" s="45" t="s">
        <v>52</v>
      </c>
      <c r="L102" s="96">
        <v>106.2</v>
      </c>
      <c r="M102" s="101">
        <v>0.5791</v>
      </c>
      <c r="N102" s="29"/>
      <c r="O102" s="20"/>
      <c r="P102" s="31"/>
      <c r="Q102" s="42"/>
      <c r="R102" s="20"/>
      <c r="S102" s="101">
        <f t="shared" si="21"/>
        <v>0</v>
      </c>
      <c r="T102" s="20"/>
      <c r="U102" s="20"/>
      <c r="V102" s="31"/>
      <c r="W102" s="42"/>
      <c r="X102" s="31"/>
      <c r="Y102" s="32">
        <f t="shared" si="22"/>
        <v>0</v>
      </c>
      <c r="Z102" s="20">
        <f t="shared" si="23"/>
        <v>0</v>
      </c>
      <c r="AA102" s="32">
        <f t="shared" si="24"/>
        <v>0</v>
      </c>
      <c r="AB102" s="20">
        <v>200</v>
      </c>
      <c r="AC102" s="20">
        <v>210</v>
      </c>
      <c r="AD102" s="31">
        <v>0</v>
      </c>
      <c r="AE102" s="42"/>
      <c r="AF102" s="31">
        <v>210</v>
      </c>
      <c r="AG102" s="32">
        <f t="shared" si="25"/>
        <v>121.61099999999999</v>
      </c>
      <c r="AH102" s="20">
        <f t="shared" si="26"/>
        <v>210</v>
      </c>
      <c r="AI102" s="32">
        <f t="shared" si="27"/>
        <v>121.61099999999999</v>
      </c>
      <c r="AJ102" s="20"/>
      <c r="AK102" s="20" t="s">
        <v>1582</v>
      </c>
      <c r="AL102" s="20">
        <v>12</v>
      </c>
    </row>
    <row r="103" spans="1:38" ht="12.75">
      <c r="A103" s="20">
        <v>12</v>
      </c>
      <c r="B103" s="20">
        <v>1</v>
      </c>
      <c r="C103" s="105" t="s">
        <v>37</v>
      </c>
      <c r="D103" s="20" t="s">
        <v>30</v>
      </c>
      <c r="E103" s="20">
        <v>110</v>
      </c>
      <c r="F103" s="20" t="s">
        <v>1759</v>
      </c>
      <c r="G103" s="20" t="s">
        <v>966</v>
      </c>
      <c r="H103" s="20" t="s">
        <v>23</v>
      </c>
      <c r="I103" s="20" t="s">
        <v>20</v>
      </c>
      <c r="J103" s="97">
        <v>20881</v>
      </c>
      <c r="K103" s="45" t="s">
        <v>53</v>
      </c>
      <c r="L103" s="96">
        <v>102.7</v>
      </c>
      <c r="M103" s="101">
        <v>0.9318</v>
      </c>
      <c r="N103" s="29"/>
      <c r="O103" s="20"/>
      <c r="P103" s="31"/>
      <c r="Q103" s="42"/>
      <c r="R103" s="20"/>
      <c r="S103" s="101">
        <f t="shared" si="21"/>
        <v>0</v>
      </c>
      <c r="T103" s="20"/>
      <c r="U103" s="20"/>
      <c r="V103" s="31"/>
      <c r="W103" s="42"/>
      <c r="X103" s="31"/>
      <c r="Y103" s="32">
        <f t="shared" si="22"/>
        <v>0</v>
      </c>
      <c r="Z103" s="20">
        <f t="shared" si="23"/>
        <v>0</v>
      </c>
      <c r="AA103" s="32">
        <f t="shared" si="24"/>
        <v>0</v>
      </c>
      <c r="AB103" s="20">
        <v>210</v>
      </c>
      <c r="AC103" s="20">
        <v>220</v>
      </c>
      <c r="AD103" s="31">
        <v>225</v>
      </c>
      <c r="AE103" s="42"/>
      <c r="AF103" s="31">
        <v>225</v>
      </c>
      <c r="AG103" s="32">
        <f t="shared" si="25"/>
        <v>209.655</v>
      </c>
      <c r="AH103" s="20">
        <f t="shared" si="26"/>
        <v>225</v>
      </c>
      <c r="AI103" s="32">
        <f t="shared" si="27"/>
        <v>209.655</v>
      </c>
      <c r="AJ103" s="20"/>
      <c r="AK103" s="20"/>
      <c r="AL103" s="20">
        <v>12</v>
      </c>
    </row>
    <row r="104" spans="1:38" ht="12.75">
      <c r="A104" s="20">
        <v>12</v>
      </c>
      <c r="B104" s="20">
        <v>1</v>
      </c>
      <c r="C104" s="105" t="s">
        <v>37</v>
      </c>
      <c r="D104" s="20" t="s">
        <v>30</v>
      </c>
      <c r="E104" s="20">
        <v>110</v>
      </c>
      <c r="F104" s="20" t="s">
        <v>98</v>
      </c>
      <c r="G104" s="20" t="s">
        <v>1209</v>
      </c>
      <c r="H104" s="20" t="s">
        <v>62</v>
      </c>
      <c r="I104" s="20" t="s">
        <v>20</v>
      </c>
      <c r="J104" s="97">
        <v>28348</v>
      </c>
      <c r="K104" s="45" t="s">
        <v>19</v>
      </c>
      <c r="L104" s="96">
        <v>104.85</v>
      </c>
      <c r="M104" s="101">
        <v>0.5441</v>
      </c>
      <c r="N104" s="29"/>
      <c r="O104" s="20"/>
      <c r="P104" s="31"/>
      <c r="Q104" s="42"/>
      <c r="R104" s="20"/>
      <c r="S104" s="101">
        <f t="shared" si="21"/>
        <v>0</v>
      </c>
      <c r="T104" s="20"/>
      <c r="U104" s="20"/>
      <c r="V104" s="31"/>
      <c r="W104" s="42"/>
      <c r="X104" s="31"/>
      <c r="Y104" s="32">
        <f t="shared" si="22"/>
        <v>0</v>
      </c>
      <c r="Z104" s="20">
        <f t="shared" si="23"/>
        <v>0</v>
      </c>
      <c r="AA104" s="32">
        <f t="shared" si="24"/>
        <v>0</v>
      </c>
      <c r="AB104" s="20">
        <v>210</v>
      </c>
      <c r="AC104" s="20">
        <v>225</v>
      </c>
      <c r="AD104" s="31">
        <v>232.5</v>
      </c>
      <c r="AE104" s="42"/>
      <c r="AF104" s="31">
        <v>232.5</v>
      </c>
      <c r="AG104" s="32">
        <f t="shared" si="25"/>
        <v>126.50325000000001</v>
      </c>
      <c r="AH104" s="20">
        <f t="shared" si="26"/>
        <v>232.5</v>
      </c>
      <c r="AI104" s="32">
        <f t="shared" si="27"/>
        <v>126.50325000000001</v>
      </c>
      <c r="AJ104" s="20"/>
      <c r="AK104" s="20"/>
      <c r="AL104" s="20">
        <v>12</v>
      </c>
    </row>
    <row r="105" spans="1:38" ht="12.75">
      <c r="A105" s="20">
        <v>5</v>
      </c>
      <c r="B105" s="20">
        <v>2</v>
      </c>
      <c r="C105" s="105" t="s">
        <v>37</v>
      </c>
      <c r="D105" s="20" t="s">
        <v>30</v>
      </c>
      <c r="E105" s="20">
        <v>110</v>
      </c>
      <c r="F105" s="20" t="s">
        <v>1585</v>
      </c>
      <c r="G105" s="20" t="s">
        <v>256</v>
      </c>
      <c r="H105" s="20" t="s">
        <v>256</v>
      </c>
      <c r="I105" s="20" t="s">
        <v>20</v>
      </c>
      <c r="J105" s="97">
        <v>26575</v>
      </c>
      <c r="K105" s="45" t="s">
        <v>19</v>
      </c>
      <c r="L105" s="96">
        <v>106.2</v>
      </c>
      <c r="M105" s="101">
        <v>0.5791</v>
      </c>
      <c r="N105" s="29"/>
      <c r="O105" s="20"/>
      <c r="P105" s="31"/>
      <c r="Q105" s="42"/>
      <c r="R105" s="20"/>
      <c r="S105" s="101">
        <f t="shared" si="21"/>
        <v>0</v>
      </c>
      <c r="T105" s="20"/>
      <c r="U105" s="20"/>
      <c r="V105" s="31"/>
      <c r="W105" s="42"/>
      <c r="X105" s="31"/>
      <c r="Y105" s="32">
        <f t="shared" si="22"/>
        <v>0</v>
      </c>
      <c r="Z105" s="20">
        <f t="shared" si="23"/>
        <v>0</v>
      </c>
      <c r="AA105" s="32">
        <f t="shared" si="24"/>
        <v>0</v>
      </c>
      <c r="AB105" s="20">
        <v>200</v>
      </c>
      <c r="AC105" s="20">
        <v>210</v>
      </c>
      <c r="AD105" s="31">
        <v>0</v>
      </c>
      <c r="AE105" s="42"/>
      <c r="AF105" s="31">
        <v>210</v>
      </c>
      <c r="AG105" s="32">
        <f t="shared" si="25"/>
        <v>121.61099999999999</v>
      </c>
      <c r="AH105" s="20">
        <f t="shared" si="26"/>
        <v>210</v>
      </c>
      <c r="AI105" s="32">
        <f t="shared" si="27"/>
        <v>121.61099999999999</v>
      </c>
      <c r="AJ105" s="20"/>
      <c r="AK105" s="20" t="s">
        <v>1582</v>
      </c>
      <c r="AL105" s="20">
        <v>5</v>
      </c>
    </row>
    <row r="106" spans="1:38" ht="12.75">
      <c r="A106" s="20">
        <v>0</v>
      </c>
      <c r="B106" s="20" t="s">
        <v>172</v>
      </c>
      <c r="C106" s="105" t="s">
        <v>37</v>
      </c>
      <c r="D106" s="20" t="s">
        <v>30</v>
      </c>
      <c r="E106" s="20">
        <v>110</v>
      </c>
      <c r="F106" s="20" t="s">
        <v>1758</v>
      </c>
      <c r="G106" s="20" t="s">
        <v>64</v>
      </c>
      <c r="H106" s="20" t="s">
        <v>64</v>
      </c>
      <c r="I106" s="20" t="s">
        <v>64</v>
      </c>
      <c r="J106" s="97">
        <v>34450</v>
      </c>
      <c r="K106" s="45" t="s">
        <v>19</v>
      </c>
      <c r="L106" s="96">
        <v>108.6</v>
      </c>
      <c r="M106" s="101">
        <v>0.5382</v>
      </c>
      <c r="N106" s="29"/>
      <c r="O106" s="20"/>
      <c r="P106" s="31"/>
      <c r="Q106" s="42"/>
      <c r="R106" s="20"/>
      <c r="S106" s="101">
        <f t="shared" si="21"/>
        <v>0</v>
      </c>
      <c r="T106" s="20"/>
      <c r="U106" s="20"/>
      <c r="V106" s="31"/>
      <c r="W106" s="42"/>
      <c r="X106" s="31"/>
      <c r="Y106" s="32">
        <f t="shared" si="22"/>
        <v>0</v>
      </c>
      <c r="Z106" s="20">
        <f t="shared" si="23"/>
        <v>0</v>
      </c>
      <c r="AA106" s="32">
        <f t="shared" si="24"/>
        <v>0</v>
      </c>
      <c r="AB106" s="20">
        <v>280</v>
      </c>
      <c r="AC106" s="20">
        <v>0</v>
      </c>
      <c r="AD106" s="31">
        <v>0</v>
      </c>
      <c r="AE106" s="42"/>
      <c r="AF106" s="31">
        <v>0</v>
      </c>
      <c r="AG106" s="32">
        <f t="shared" si="25"/>
        <v>0</v>
      </c>
      <c r="AH106" s="20">
        <f t="shared" si="26"/>
        <v>0</v>
      </c>
      <c r="AI106" s="32">
        <f t="shared" si="27"/>
        <v>0</v>
      </c>
      <c r="AJ106" s="20"/>
      <c r="AK106" s="20"/>
      <c r="AL106" s="20">
        <v>0</v>
      </c>
    </row>
    <row r="107" spans="1:38" ht="12.75">
      <c r="A107" s="20">
        <v>12</v>
      </c>
      <c r="B107" s="20">
        <v>1</v>
      </c>
      <c r="C107" s="105" t="s">
        <v>37</v>
      </c>
      <c r="D107" s="20" t="s">
        <v>30</v>
      </c>
      <c r="E107" s="20">
        <v>110</v>
      </c>
      <c r="F107" s="20" t="s">
        <v>1757</v>
      </c>
      <c r="G107" s="20" t="s">
        <v>1466</v>
      </c>
      <c r="H107" s="20" t="s">
        <v>62</v>
      </c>
      <c r="I107" s="20" t="s">
        <v>20</v>
      </c>
      <c r="J107" s="97">
        <v>36482</v>
      </c>
      <c r="K107" s="45" t="s">
        <v>142</v>
      </c>
      <c r="L107" s="96">
        <v>109.95</v>
      </c>
      <c r="M107" s="101">
        <v>0.558</v>
      </c>
      <c r="N107" s="29"/>
      <c r="O107" s="20"/>
      <c r="P107" s="31"/>
      <c r="Q107" s="42"/>
      <c r="R107" s="20"/>
      <c r="S107" s="101">
        <f t="shared" si="21"/>
        <v>0</v>
      </c>
      <c r="T107" s="20"/>
      <c r="U107" s="20"/>
      <c r="V107" s="31"/>
      <c r="W107" s="42"/>
      <c r="X107" s="31"/>
      <c r="Y107" s="32">
        <f t="shared" si="22"/>
        <v>0</v>
      </c>
      <c r="Z107" s="20">
        <f t="shared" si="23"/>
        <v>0</v>
      </c>
      <c r="AA107" s="32">
        <f t="shared" si="24"/>
        <v>0</v>
      </c>
      <c r="AB107" s="20">
        <v>185</v>
      </c>
      <c r="AC107" s="20">
        <v>210</v>
      </c>
      <c r="AD107" s="31">
        <v>215</v>
      </c>
      <c r="AE107" s="42"/>
      <c r="AF107" s="31">
        <v>215</v>
      </c>
      <c r="AG107" s="32">
        <f t="shared" si="25"/>
        <v>119.97000000000001</v>
      </c>
      <c r="AH107" s="20">
        <f t="shared" si="26"/>
        <v>215</v>
      </c>
      <c r="AI107" s="32">
        <f t="shared" si="27"/>
        <v>119.97000000000001</v>
      </c>
      <c r="AJ107" s="20"/>
      <c r="AK107" s="20"/>
      <c r="AL107" s="20">
        <v>12</v>
      </c>
    </row>
    <row r="108" spans="1:38" ht="12.75">
      <c r="A108" s="20">
        <v>12</v>
      </c>
      <c r="B108" s="20">
        <v>1</v>
      </c>
      <c r="C108" s="105" t="s">
        <v>37</v>
      </c>
      <c r="D108" s="20" t="s">
        <v>30</v>
      </c>
      <c r="E108" s="20">
        <v>125</v>
      </c>
      <c r="F108" s="20" t="s">
        <v>1760</v>
      </c>
      <c r="G108" s="20" t="s">
        <v>62</v>
      </c>
      <c r="H108" s="20" t="s">
        <v>62</v>
      </c>
      <c r="I108" s="20" t="s">
        <v>20</v>
      </c>
      <c r="J108" s="97">
        <v>33049</v>
      </c>
      <c r="K108" s="45" t="s">
        <v>19</v>
      </c>
      <c r="L108" s="96">
        <v>117.8</v>
      </c>
      <c r="M108" s="101">
        <v>0.529</v>
      </c>
      <c r="N108" s="29"/>
      <c r="O108" s="20"/>
      <c r="P108" s="31"/>
      <c r="Q108" s="42"/>
      <c r="R108" s="20"/>
      <c r="S108" s="101">
        <f t="shared" si="21"/>
        <v>0</v>
      </c>
      <c r="T108" s="20"/>
      <c r="U108" s="20"/>
      <c r="V108" s="31"/>
      <c r="W108" s="42"/>
      <c r="X108" s="31"/>
      <c r="Y108" s="32">
        <f t="shared" si="22"/>
        <v>0</v>
      </c>
      <c r="Z108" s="20">
        <f t="shared" si="23"/>
        <v>0</v>
      </c>
      <c r="AA108" s="32">
        <f t="shared" si="24"/>
        <v>0</v>
      </c>
      <c r="AB108" s="20">
        <v>270</v>
      </c>
      <c r="AC108" s="20">
        <v>300</v>
      </c>
      <c r="AD108" s="70">
        <v>305</v>
      </c>
      <c r="AE108" s="42"/>
      <c r="AF108" s="31">
        <v>300</v>
      </c>
      <c r="AG108" s="32">
        <f t="shared" si="25"/>
        <v>158.70000000000002</v>
      </c>
      <c r="AH108" s="20">
        <f t="shared" si="26"/>
        <v>300</v>
      </c>
      <c r="AI108" s="32">
        <f t="shared" si="27"/>
        <v>158.70000000000002</v>
      </c>
      <c r="AJ108" s="20" t="s">
        <v>374</v>
      </c>
      <c r="AK108" s="20" t="s">
        <v>1761</v>
      </c>
      <c r="AL108" s="20">
        <v>27</v>
      </c>
    </row>
    <row r="109" spans="1:38" ht="12.75">
      <c r="A109" s="20">
        <v>12</v>
      </c>
      <c r="B109" s="20">
        <v>1</v>
      </c>
      <c r="C109" s="105" t="s">
        <v>37</v>
      </c>
      <c r="D109" s="20" t="s">
        <v>30</v>
      </c>
      <c r="E109" s="20">
        <v>140</v>
      </c>
      <c r="F109" s="20" t="s">
        <v>1762</v>
      </c>
      <c r="G109" s="20" t="s">
        <v>526</v>
      </c>
      <c r="H109" s="20" t="s">
        <v>88</v>
      </c>
      <c r="I109" s="20" t="s">
        <v>20</v>
      </c>
      <c r="J109" s="97">
        <v>24560</v>
      </c>
      <c r="K109" s="45" t="s">
        <v>123</v>
      </c>
      <c r="L109" s="96">
        <v>129.5</v>
      </c>
      <c r="M109" s="101">
        <v>0.6208</v>
      </c>
      <c r="N109" s="29"/>
      <c r="O109" s="20"/>
      <c r="P109" s="31"/>
      <c r="Q109" s="42"/>
      <c r="R109" s="20"/>
      <c r="S109" s="101">
        <f t="shared" si="21"/>
        <v>0</v>
      </c>
      <c r="T109" s="20"/>
      <c r="U109" s="20"/>
      <c r="V109" s="31"/>
      <c r="W109" s="42"/>
      <c r="X109" s="31"/>
      <c r="Y109" s="32">
        <f t="shared" si="22"/>
        <v>0</v>
      </c>
      <c r="Z109" s="20">
        <f t="shared" si="23"/>
        <v>0</v>
      </c>
      <c r="AA109" s="32">
        <f t="shared" si="24"/>
        <v>0</v>
      </c>
      <c r="AB109" s="20">
        <v>240</v>
      </c>
      <c r="AC109" s="20">
        <v>255</v>
      </c>
      <c r="AD109" s="31">
        <v>262.5</v>
      </c>
      <c r="AE109" s="42"/>
      <c r="AF109" s="31">
        <v>262.5</v>
      </c>
      <c r="AG109" s="32">
        <f t="shared" si="25"/>
        <v>162.96</v>
      </c>
      <c r="AH109" s="20">
        <f t="shared" si="26"/>
        <v>262.5</v>
      </c>
      <c r="AI109" s="32">
        <f t="shared" si="27"/>
        <v>162.96</v>
      </c>
      <c r="AJ109" s="20"/>
      <c r="AK109" s="20"/>
      <c r="AL109" s="20">
        <v>12</v>
      </c>
    </row>
    <row r="110" spans="1:38" ht="12.75">
      <c r="A110" s="20"/>
      <c r="B110" s="20"/>
      <c r="C110" s="20"/>
      <c r="D110" s="20"/>
      <c r="E110" s="20"/>
      <c r="F110" s="31" t="s">
        <v>129</v>
      </c>
      <c r="G110" s="31" t="s">
        <v>130</v>
      </c>
      <c r="H110" s="20"/>
      <c r="I110" s="20"/>
      <c r="J110" s="97"/>
      <c r="K110" s="45"/>
      <c r="L110" s="96"/>
      <c r="M110" s="101"/>
      <c r="N110" s="29"/>
      <c r="O110" s="20"/>
      <c r="P110" s="31"/>
      <c r="Q110" s="42"/>
      <c r="R110" s="20"/>
      <c r="S110" s="20"/>
      <c r="T110" s="20"/>
      <c r="U110" s="20"/>
      <c r="V110" s="31"/>
      <c r="W110" s="42"/>
      <c r="X110" s="31"/>
      <c r="Y110" s="32"/>
      <c r="Z110" s="20"/>
      <c r="AA110" s="29"/>
      <c r="AB110" s="20"/>
      <c r="AC110" s="20"/>
      <c r="AD110" s="31"/>
      <c r="AE110" s="42"/>
      <c r="AF110" s="31"/>
      <c r="AG110" s="32"/>
      <c r="AH110" s="20"/>
      <c r="AI110" s="20"/>
      <c r="AJ110" s="20"/>
      <c r="AK110" s="20"/>
      <c r="AL110" s="20"/>
    </row>
    <row r="111" spans="1:38" ht="12.75">
      <c r="A111" s="20">
        <v>12</v>
      </c>
      <c r="B111" s="20">
        <v>1</v>
      </c>
      <c r="C111" s="20" t="s">
        <v>37</v>
      </c>
      <c r="D111" s="20" t="s">
        <v>30</v>
      </c>
      <c r="E111" s="20">
        <v>44</v>
      </c>
      <c r="F111" s="20" t="s">
        <v>1283</v>
      </c>
      <c r="G111" s="20" t="s">
        <v>526</v>
      </c>
      <c r="H111" s="20" t="s">
        <v>23</v>
      </c>
      <c r="I111" s="20" t="s">
        <v>20</v>
      </c>
      <c r="J111" s="97">
        <v>39632</v>
      </c>
      <c r="K111" s="45" t="s">
        <v>137</v>
      </c>
      <c r="L111" s="96">
        <v>36.2</v>
      </c>
      <c r="M111" s="101">
        <v>1.6154</v>
      </c>
      <c r="N111" s="29">
        <v>40</v>
      </c>
      <c r="O111" s="20">
        <v>45</v>
      </c>
      <c r="P111" s="20">
        <v>50</v>
      </c>
      <c r="Q111" s="42"/>
      <c r="R111" s="20">
        <v>50</v>
      </c>
      <c r="S111" s="101">
        <f aca="true" t="shared" si="28" ref="S111:S142">R111*M111</f>
        <v>80.77</v>
      </c>
      <c r="T111" s="20">
        <v>25</v>
      </c>
      <c r="U111" s="20">
        <v>30</v>
      </c>
      <c r="V111" s="69">
        <v>35</v>
      </c>
      <c r="W111" s="42"/>
      <c r="X111" s="31">
        <v>30</v>
      </c>
      <c r="Y111" s="32">
        <f aca="true" t="shared" si="29" ref="Y111:Y142">X111*M111</f>
        <v>48.461999999999996</v>
      </c>
      <c r="Z111" s="20">
        <f aca="true" t="shared" si="30" ref="Z111:Z142">X111+R111</f>
        <v>80</v>
      </c>
      <c r="AA111" s="32">
        <f aca="true" t="shared" si="31" ref="AA111:AA142">Z111*M111</f>
        <v>129.232</v>
      </c>
      <c r="AB111" s="20">
        <v>50</v>
      </c>
      <c r="AC111" s="20">
        <v>60</v>
      </c>
      <c r="AD111" s="31">
        <v>65</v>
      </c>
      <c r="AE111" s="42"/>
      <c r="AF111" s="31">
        <v>65</v>
      </c>
      <c r="AG111" s="32">
        <f aca="true" t="shared" si="32" ref="AG111:AG142">AF111*M111</f>
        <v>105.00099999999999</v>
      </c>
      <c r="AH111" s="20">
        <f aca="true" t="shared" si="33" ref="AH111:AH142">AF111+Z111</f>
        <v>145</v>
      </c>
      <c r="AI111" s="32">
        <f aca="true" t="shared" si="34" ref="AI111:AI142">AH111*M111</f>
        <v>234.233</v>
      </c>
      <c r="AJ111" s="20"/>
      <c r="AK111" s="20" t="s">
        <v>1284</v>
      </c>
      <c r="AL111" s="20">
        <v>12</v>
      </c>
    </row>
    <row r="112" spans="1:38" ht="12.75">
      <c r="A112" s="20">
        <v>12</v>
      </c>
      <c r="B112" s="20">
        <v>1</v>
      </c>
      <c r="C112" s="20" t="s">
        <v>37</v>
      </c>
      <c r="D112" s="20" t="s">
        <v>30</v>
      </c>
      <c r="E112" s="20">
        <v>52</v>
      </c>
      <c r="F112" s="20" t="s">
        <v>1289</v>
      </c>
      <c r="G112" s="20" t="s">
        <v>526</v>
      </c>
      <c r="H112" s="20" t="s">
        <v>23</v>
      </c>
      <c r="I112" s="20" t="s">
        <v>20</v>
      </c>
      <c r="J112" s="97">
        <v>38711</v>
      </c>
      <c r="K112" s="45" t="s">
        <v>137</v>
      </c>
      <c r="L112" s="96">
        <v>49.9</v>
      </c>
      <c r="M112" s="101">
        <v>1.2288</v>
      </c>
      <c r="N112" s="29">
        <v>65</v>
      </c>
      <c r="O112" s="20">
        <v>75</v>
      </c>
      <c r="P112" s="20">
        <v>80</v>
      </c>
      <c r="Q112" s="42"/>
      <c r="R112" s="20">
        <v>80</v>
      </c>
      <c r="S112" s="101">
        <f t="shared" si="28"/>
        <v>98.30399999999999</v>
      </c>
      <c r="T112" s="20">
        <v>45</v>
      </c>
      <c r="U112" s="20">
        <v>47.5</v>
      </c>
      <c r="V112" s="20">
        <v>50</v>
      </c>
      <c r="W112" s="42"/>
      <c r="X112" s="31">
        <v>50</v>
      </c>
      <c r="Y112" s="32">
        <f t="shared" si="29"/>
        <v>61.44</v>
      </c>
      <c r="Z112" s="20">
        <f t="shared" si="30"/>
        <v>130</v>
      </c>
      <c r="AA112" s="32">
        <f t="shared" si="31"/>
        <v>159.744</v>
      </c>
      <c r="AB112" s="20">
        <v>85</v>
      </c>
      <c r="AC112" s="20">
        <v>92.5</v>
      </c>
      <c r="AD112" s="31">
        <v>100</v>
      </c>
      <c r="AE112" s="42"/>
      <c r="AF112" s="31">
        <v>100</v>
      </c>
      <c r="AG112" s="32">
        <f t="shared" si="32"/>
        <v>122.88</v>
      </c>
      <c r="AH112" s="20">
        <f t="shared" si="33"/>
        <v>230</v>
      </c>
      <c r="AI112" s="32">
        <f t="shared" si="34"/>
        <v>282.62399999999997</v>
      </c>
      <c r="AJ112" s="20"/>
      <c r="AK112" s="20" t="s">
        <v>1284</v>
      </c>
      <c r="AL112" s="20">
        <v>12</v>
      </c>
    </row>
    <row r="113" spans="1:38" ht="12.75">
      <c r="A113" s="20">
        <v>12</v>
      </c>
      <c r="B113" s="20">
        <v>1</v>
      </c>
      <c r="C113" s="20" t="s">
        <v>37</v>
      </c>
      <c r="D113" s="20" t="s">
        <v>30</v>
      </c>
      <c r="E113" s="20">
        <v>52</v>
      </c>
      <c r="F113" s="20" t="s">
        <v>1285</v>
      </c>
      <c r="G113" s="20" t="s">
        <v>185</v>
      </c>
      <c r="H113" s="20" t="s">
        <v>23</v>
      </c>
      <c r="I113" s="20" t="s">
        <v>20</v>
      </c>
      <c r="J113" s="97">
        <v>37036</v>
      </c>
      <c r="K113" s="45" t="s">
        <v>165</v>
      </c>
      <c r="L113" s="96">
        <v>49.3</v>
      </c>
      <c r="M113" s="101">
        <v>0.7849</v>
      </c>
      <c r="N113" s="29">
        <v>50</v>
      </c>
      <c r="O113" s="20">
        <v>55</v>
      </c>
      <c r="P113" s="20">
        <v>60</v>
      </c>
      <c r="Q113" s="42"/>
      <c r="R113" s="20">
        <v>60</v>
      </c>
      <c r="S113" s="101">
        <f t="shared" si="28"/>
        <v>47.094</v>
      </c>
      <c r="T113" s="20">
        <v>35</v>
      </c>
      <c r="U113" s="20">
        <v>40</v>
      </c>
      <c r="V113" s="20">
        <v>42.5</v>
      </c>
      <c r="W113" s="42"/>
      <c r="X113" s="31">
        <v>42.5</v>
      </c>
      <c r="Y113" s="32">
        <f t="shared" si="29"/>
        <v>33.358250000000005</v>
      </c>
      <c r="Z113" s="20">
        <f t="shared" si="30"/>
        <v>102.5</v>
      </c>
      <c r="AA113" s="32">
        <f t="shared" si="31"/>
        <v>80.45225</v>
      </c>
      <c r="AB113" s="20">
        <v>50</v>
      </c>
      <c r="AC113" s="20">
        <v>57.5</v>
      </c>
      <c r="AD113" s="31">
        <v>65</v>
      </c>
      <c r="AE113" s="42"/>
      <c r="AF113" s="31">
        <v>65</v>
      </c>
      <c r="AG113" s="32">
        <f t="shared" si="32"/>
        <v>51.0185</v>
      </c>
      <c r="AH113" s="20">
        <f t="shared" si="33"/>
        <v>167.5</v>
      </c>
      <c r="AI113" s="32">
        <f t="shared" si="34"/>
        <v>131.47075</v>
      </c>
      <c r="AJ113" s="20"/>
      <c r="AK113" s="20" t="s">
        <v>1286</v>
      </c>
      <c r="AL113" s="20">
        <v>12</v>
      </c>
    </row>
    <row r="114" spans="1:38" ht="12.75">
      <c r="A114" s="20">
        <v>12</v>
      </c>
      <c r="B114" s="20">
        <v>1</v>
      </c>
      <c r="C114" s="20" t="s">
        <v>37</v>
      </c>
      <c r="D114" s="20" t="s">
        <v>30</v>
      </c>
      <c r="E114" s="20">
        <v>56</v>
      </c>
      <c r="F114" s="20" t="s">
        <v>1287</v>
      </c>
      <c r="G114" s="20" t="s">
        <v>526</v>
      </c>
      <c r="H114" s="20" t="s">
        <v>23</v>
      </c>
      <c r="I114" s="20" t="s">
        <v>20</v>
      </c>
      <c r="J114" s="97">
        <v>38287</v>
      </c>
      <c r="K114" s="45" t="s">
        <v>137</v>
      </c>
      <c r="L114" s="96">
        <v>53.7</v>
      </c>
      <c r="M114" s="101">
        <v>1.1278</v>
      </c>
      <c r="N114" s="29">
        <v>50</v>
      </c>
      <c r="O114" s="20">
        <v>60</v>
      </c>
      <c r="P114" s="74">
        <v>70</v>
      </c>
      <c r="Q114" s="42"/>
      <c r="R114" s="20">
        <v>60</v>
      </c>
      <c r="S114" s="101">
        <f t="shared" si="28"/>
        <v>67.66799999999999</v>
      </c>
      <c r="T114" s="20">
        <v>40</v>
      </c>
      <c r="U114" s="20">
        <v>45</v>
      </c>
      <c r="V114" s="69">
        <v>47.5</v>
      </c>
      <c r="W114" s="42"/>
      <c r="X114" s="31">
        <v>45</v>
      </c>
      <c r="Y114" s="32">
        <f t="shared" si="29"/>
        <v>50.751</v>
      </c>
      <c r="Z114" s="20">
        <f t="shared" si="30"/>
        <v>105</v>
      </c>
      <c r="AA114" s="32">
        <f t="shared" si="31"/>
        <v>118.419</v>
      </c>
      <c r="AB114" s="20">
        <v>65</v>
      </c>
      <c r="AC114" s="69">
        <v>72.5</v>
      </c>
      <c r="AD114" s="31">
        <v>72.5</v>
      </c>
      <c r="AE114" s="42"/>
      <c r="AF114" s="31">
        <v>72.5</v>
      </c>
      <c r="AG114" s="32">
        <f t="shared" si="32"/>
        <v>81.76549999999999</v>
      </c>
      <c r="AH114" s="20">
        <f t="shared" si="33"/>
        <v>177.5</v>
      </c>
      <c r="AI114" s="32">
        <f t="shared" si="34"/>
        <v>200.18449999999999</v>
      </c>
      <c r="AJ114" s="20"/>
      <c r="AK114" s="20" t="s">
        <v>1284</v>
      </c>
      <c r="AL114" s="20">
        <v>12</v>
      </c>
    </row>
    <row r="115" spans="1:38" ht="12.75">
      <c r="A115" s="20">
        <v>12</v>
      </c>
      <c r="B115" s="20">
        <v>1</v>
      </c>
      <c r="C115" s="20" t="s">
        <v>37</v>
      </c>
      <c r="D115" s="20" t="s">
        <v>30</v>
      </c>
      <c r="E115" s="20">
        <v>60</v>
      </c>
      <c r="F115" s="20" t="s">
        <v>1288</v>
      </c>
      <c r="G115" s="20" t="s">
        <v>526</v>
      </c>
      <c r="H115" s="20" t="s">
        <v>23</v>
      </c>
      <c r="I115" s="20" t="s">
        <v>20</v>
      </c>
      <c r="J115" s="97">
        <v>38665</v>
      </c>
      <c r="K115" s="45" t="s">
        <v>137</v>
      </c>
      <c r="L115" s="96">
        <v>57.94</v>
      </c>
      <c r="M115" s="101">
        <v>1.0378</v>
      </c>
      <c r="N115" s="29">
        <v>60</v>
      </c>
      <c r="O115" s="20">
        <v>67.5</v>
      </c>
      <c r="P115" s="20">
        <v>75</v>
      </c>
      <c r="Q115" s="42"/>
      <c r="R115" s="20">
        <v>75</v>
      </c>
      <c r="S115" s="101">
        <f t="shared" si="28"/>
        <v>77.83500000000001</v>
      </c>
      <c r="T115" s="20">
        <v>50</v>
      </c>
      <c r="U115" s="20">
        <v>55</v>
      </c>
      <c r="V115" s="69">
        <v>57.5</v>
      </c>
      <c r="W115" s="42"/>
      <c r="X115" s="31">
        <v>55</v>
      </c>
      <c r="Y115" s="32">
        <f t="shared" si="29"/>
        <v>57.079</v>
      </c>
      <c r="Z115" s="20">
        <f t="shared" si="30"/>
        <v>130</v>
      </c>
      <c r="AA115" s="32">
        <f t="shared" si="31"/>
        <v>134.91400000000002</v>
      </c>
      <c r="AB115" s="20">
        <v>70</v>
      </c>
      <c r="AC115" s="20">
        <v>75</v>
      </c>
      <c r="AD115" s="31">
        <v>82.5</v>
      </c>
      <c r="AE115" s="42"/>
      <c r="AF115" s="31">
        <v>82.5</v>
      </c>
      <c r="AG115" s="32">
        <f t="shared" si="32"/>
        <v>85.61850000000001</v>
      </c>
      <c r="AH115" s="20">
        <f t="shared" si="33"/>
        <v>212.5</v>
      </c>
      <c r="AI115" s="32">
        <f t="shared" si="34"/>
        <v>220.5325</v>
      </c>
      <c r="AJ115" s="20"/>
      <c r="AK115" s="20" t="s">
        <v>1284</v>
      </c>
      <c r="AL115" s="20">
        <v>12</v>
      </c>
    </row>
    <row r="116" spans="1:38" ht="12.75">
      <c r="A116" s="20">
        <v>12</v>
      </c>
      <c r="B116" s="20">
        <v>1</v>
      </c>
      <c r="C116" s="20" t="s">
        <v>37</v>
      </c>
      <c r="D116" s="20" t="s">
        <v>30</v>
      </c>
      <c r="E116" s="20">
        <v>60</v>
      </c>
      <c r="F116" s="20" t="s">
        <v>1290</v>
      </c>
      <c r="G116" s="20" t="s">
        <v>49</v>
      </c>
      <c r="H116" s="20" t="s">
        <v>49</v>
      </c>
      <c r="I116" s="20" t="s">
        <v>20</v>
      </c>
      <c r="J116" s="97">
        <v>37819</v>
      </c>
      <c r="K116" s="45" t="s">
        <v>135</v>
      </c>
      <c r="L116" s="96">
        <v>58.1</v>
      </c>
      <c r="M116" s="101">
        <v>1.0339</v>
      </c>
      <c r="N116" s="29">
        <v>105</v>
      </c>
      <c r="O116" s="20">
        <v>115</v>
      </c>
      <c r="P116" s="20">
        <v>120</v>
      </c>
      <c r="Q116" s="42"/>
      <c r="R116" s="20">
        <v>120</v>
      </c>
      <c r="S116" s="101">
        <f t="shared" si="28"/>
        <v>124.06800000000001</v>
      </c>
      <c r="T116" s="20">
        <v>75</v>
      </c>
      <c r="U116" s="20">
        <v>80</v>
      </c>
      <c r="V116" s="20">
        <v>85</v>
      </c>
      <c r="W116" s="42"/>
      <c r="X116" s="31">
        <v>85</v>
      </c>
      <c r="Y116" s="32">
        <f t="shared" si="29"/>
        <v>87.8815</v>
      </c>
      <c r="Z116" s="20">
        <f t="shared" si="30"/>
        <v>205</v>
      </c>
      <c r="AA116" s="32">
        <f t="shared" si="31"/>
        <v>211.9495</v>
      </c>
      <c r="AB116" s="20">
        <v>120</v>
      </c>
      <c r="AC116" s="20">
        <v>130</v>
      </c>
      <c r="AD116" s="31">
        <v>140</v>
      </c>
      <c r="AE116" s="42"/>
      <c r="AF116" s="31">
        <v>140</v>
      </c>
      <c r="AG116" s="32">
        <f t="shared" si="32"/>
        <v>144.746</v>
      </c>
      <c r="AH116" s="20">
        <f t="shared" si="33"/>
        <v>345</v>
      </c>
      <c r="AI116" s="32">
        <f t="shared" si="34"/>
        <v>356.69550000000004</v>
      </c>
      <c r="AJ116" s="20"/>
      <c r="AK116" s="20" t="s">
        <v>872</v>
      </c>
      <c r="AL116" s="20">
        <v>12</v>
      </c>
    </row>
    <row r="117" spans="1:38" ht="12.75">
      <c r="A117" s="20">
        <v>12</v>
      </c>
      <c r="B117" s="20">
        <v>1</v>
      </c>
      <c r="C117" s="20" t="s">
        <v>37</v>
      </c>
      <c r="D117" s="20" t="s">
        <v>30</v>
      </c>
      <c r="E117" s="20">
        <v>60</v>
      </c>
      <c r="F117" s="20" t="s">
        <v>1291</v>
      </c>
      <c r="G117" s="20" t="s">
        <v>64</v>
      </c>
      <c r="H117" s="20" t="s">
        <v>64</v>
      </c>
      <c r="I117" s="20" t="s">
        <v>64</v>
      </c>
      <c r="J117" s="97">
        <v>36526</v>
      </c>
      <c r="K117" s="45" t="s">
        <v>142</v>
      </c>
      <c r="L117" s="96">
        <v>59.8</v>
      </c>
      <c r="M117" s="101">
        <v>0.8645</v>
      </c>
      <c r="N117" s="74">
        <v>135</v>
      </c>
      <c r="O117" s="20">
        <v>135</v>
      </c>
      <c r="P117" s="20">
        <v>145</v>
      </c>
      <c r="Q117" s="42"/>
      <c r="R117" s="20">
        <v>145</v>
      </c>
      <c r="S117" s="101">
        <f t="shared" si="28"/>
        <v>125.3525</v>
      </c>
      <c r="T117" s="20">
        <v>90</v>
      </c>
      <c r="U117" s="69">
        <v>95</v>
      </c>
      <c r="V117" s="20">
        <v>95</v>
      </c>
      <c r="W117" s="42"/>
      <c r="X117" s="31">
        <v>95</v>
      </c>
      <c r="Y117" s="32">
        <f t="shared" si="29"/>
        <v>82.1275</v>
      </c>
      <c r="Z117" s="20">
        <f t="shared" si="30"/>
        <v>240</v>
      </c>
      <c r="AA117" s="32">
        <f t="shared" si="31"/>
        <v>207.48000000000002</v>
      </c>
      <c r="AB117" s="20">
        <v>185</v>
      </c>
      <c r="AC117" s="20">
        <v>197.5</v>
      </c>
      <c r="AD117" s="69">
        <v>202.5</v>
      </c>
      <c r="AE117" s="42"/>
      <c r="AF117" s="31">
        <v>197.5</v>
      </c>
      <c r="AG117" s="32">
        <f t="shared" si="32"/>
        <v>170.73875</v>
      </c>
      <c r="AH117" s="20">
        <f t="shared" si="33"/>
        <v>437.5</v>
      </c>
      <c r="AI117" s="32">
        <f t="shared" si="34"/>
        <v>378.21875</v>
      </c>
      <c r="AJ117" s="20" t="s">
        <v>378</v>
      </c>
      <c r="AK117" s="20" t="s">
        <v>1845</v>
      </c>
      <c r="AL117" s="20">
        <v>21</v>
      </c>
    </row>
    <row r="118" spans="1:38" ht="12.75">
      <c r="A118" s="20">
        <v>12</v>
      </c>
      <c r="B118" s="20">
        <v>1</v>
      </c>
      <c r="C118" s="20" t="s">
        <v>37</v>
      </c>
      <c r="D118" s="20" t="s">
        <v>30</v>
      </c>
      <c r="E118" s="20">
        <v>67.5</v>
      </c>
      <c r="F118" s="20" t="s">
        <v>1318</v>
      </c>
      <c r="G118" s="20" t="s">
        <v>624</v>
      </c>
      <c r="H118" s="20" t="s">
        <v>23</v>
      </c>
      <c r="I118" s="20" t="s">
        <v>20</v>
      </c>
      <c r="J118" s="46">
        <v>34738</v>
      </c>
      <c r="K118" s="45" t="s">
        <v>118</v>
      </c>
      <c r="L118" s="20">
        <v>66.15</v>
      </c>
      <c r="M118" s="101">
        <v>0.7387</v>
      </c>
      <c r="N118" s="29">
        <v>165</v>
      </c>
      <c r="O118" s="20">
        <v>175</v>
      </c>
      <c r="P118" s="74">
        <v>185</v>
      </c>
      <c r="Q118" s="42"/>
      <c r="R118" s="20">
        <v>175</v>
      </c>
      <c r="S118" s="101">
        <f t="shared" si="28"/>
        <v>129.2725</v>
      </c>
      <c r="T118" s="20">
        <v>110</v>
      </c>
      <c r="U118" s="20">
        <v>120</v>
      </c>
      <c r="V118" s="69">
        <v>127.5</v>
      </c>
      <c r="W118" s="42"/>
      <c r="X118" s="31">
        <v>120</v>
      </c>
      <c r="Y118" s="32">
        <f t="shared" si="29"/>
        <v>88.644</v>
      </c>
      <c r="Z118" s="20">
        <f t="shared" si="30"/>
        <v>295</v>
      </c>
      <c r="AA118" s="32">
        <f t="shared" si="31"/>
        <v>217.9165</v>
      </c>
      <c r="AB118" s="20">
        <v>215</v>
      </c>
      <c r="AC118" s="20">
        <v>230</v>
      </c>
      <c r="AD118" s="31">
        <v>240</v>
      </c>
      <c r="AE118" s="42"/>
      <c r="AF118" s="31">
        <v>240</v>
      </c>
      <c r="AG118" s="32">
        <f t="shared" si="32"/>
        <v>177.288</v>
      </c>
      <c r="AH118" s="20">
        <f t="shared" si="33"/>
        <v>535</v>
      </c>
      <c r="AI118" s="32">
        <f t="shared" si="34"/>
        <v>395.2045</v>
      </c>
      <c r="AJ118" s="20" t="s">
        <v>913</v>
      </c>
      <c r="AK118" s="20"/>
      <c r="AL118" s="20">
        <v>48</v>
      </c>
    </row>
    <row r="119" spans="1:38" ht="12.75">
      <c r="A119" s="20">
        <v>12</v>
      </c>
      <c r="B119" s="20">
        <v>1</v>
      </c>
      <c r="C119" s="20" t="s">
        <v>37</v>
      </c>
      <c r="D119" s="20" t="s">
        <v>30</v>
      </c>
      <c r="E119" s="20">
        <v>67.5</v>
      </c>
      <c r="F119" s="20" t="s">
        <v>1308</v>
      </c>
      <c r="G119" s="20" t="s">
        <v>1309</v>
      </c>
      <c r="H119" s="20" t="s">
        <v>364</v>
      </c>
      <c r="I119" s="20" t="s">
        <v>20</v>
      </c>
      <c r="J119" s="97">
        <v>20917</v>
      </c>
      <c r="K119" s="45" t="s">
        <v>53</v>
      </c>
      <c r="L119" s="20">
        <v>66.85</v>
      </c>
      <c r="M119" s="101">
        <v>1.2456</v>
      </c>
      <c r="N119" s="29">
        <v>140</v>
      </c>
      <c r="O119" s="20">
        <v>155</v>
      </c>
      <c r="P119" s="20">
        <v>160</v>
      </c>
      <c r="Q119" s="42"/>
      <c r="R119" s="20">
        <v>160</v>
      </c>
      <c r="S119" s="101">
        <f t="shared" si="28"/>
        <v>199.296</v>
      </c>
      <c r="T119" s="20">
        <v>80</v>
      </c>
      <c r="U119" s="20">
        <v>90</v>
      </c>
      <c r="V119" s="69">
        <v>95</v>
      </c>
      <c r="W119" s="42"/>
      <c r="X119" s="31">
        <v>90</v>
      </c>
      <c r="Y119" s="32">
        <f t="shared" si="29"/>
        <v>112.104</v>
      </c>
      <c r="Z119" s="20">
        <f t="shared" si="30"/>
        <v>250</v>
      </c>
      <c r="AA119" s="32">
        <f t="shared" si="31"/>
        <v>311.40000000000003</v>
      </c>
      <c r="AB119" s="20">
        <v>180</v>
      </c>
      <c r="AC119" s="20">
        <v>205</v>
      </c>
      <c r="AD119" s="31">
        <v>210</v>
      </c>
      <c r="AE119" s="42"/>
      <c r="AF119" s="31">
        <v>210</v>
      </c>
      <c r="AG119" s="32">
        <f t="shared" si="32"/>
        <v>261.576</v>
      </c>
      <c r="AH119" s="20">
        <f t="shared" si="33"/>
        <v>460</v>
      </c>
      <c r="AI119" s="32">
        <f t="shared" si="34"/>
        <v>572.976</v>
      </c>
      <c r="AJ119" s="20" t="s">
        <v>372</v>
      </c>
      <c r="AK119" s="20"/>
      <c r="AL119" s="20">
        <v>21</v>
      </c>
    </row>
    <row r="120" spans="1:38" ht="12.75">
      <c r="A120" s="20">
        <v>12</v>
      </c>
      <c r="B120" s="20">
        <v>1</v>
      </c>
      <c r="C120" s="20" t="s">
        <v>37</v>
      </c>
      <c r="D120" s="20" t="s">
        <v>30</v>
      </c>
      <c r="E120" s="20">
        <v>67.5</v>
      </c>
      <c r="F120" s="20" t="s">
        <v>1306</v>
      </c>
      <c r="G120" s="20" t="s">
        <v>1307</v>
      </c>
      <c r="H120" s="20" t="s">
        <v>498</v>
      </c>
      <c r="I120" s="20" t="s">
        <v>20</v>
      </c>
      <c r="J120" s="97">
        <v>18755</v>
      </c>
      <c r="K120" s="45" t="s">
        <v>171</v>
      </c>
      <c r="L120" s="96">
        <v>67.3</v>
      </c>
      <c r="M120" s="101">
        <v>1.4629</v>
      </c>
      <c r="N120" s="29">
        <v>115</v>
      </c>
      <c r="O120" s="74">
        <v>120</v>
      </c>
      <c r="P120" s="20">
        <v>120</v>
      </c>
      <c r="Q120" s="42"/>
      <c r="R120" s="20">
        <v>100</v>
      </c>
      <c r="S120" s="101">
        <f t="shared" si="28"/>
        <v>146.29000000000002</v>
      </c>
      <c r="T120" s="20">
        <v>80</v>
      </c>
      <c r="U120" s="20">
        <v>87.5</v>
      </c>
      <c r="V120" s="69">
        <v>92.5</v>
      </c>
      <c r="W120" s="42"/>
      <c r="X120" s="31">
        <v>87.5</v>
      </c>
      <c r="Y120" s="32">
        <f t="shared" si="29"/>
        <v>128.00375</v>
      </c>
      <c r="Z120" s="20">
        <f t="shared" si="30"/>
        <v>187.5</v>
      </c>
      <c r="AA120" s="32">
        <f t="shared" si="31"/>
        <v>274.29375</v>
      </c>
      <c r="AB120" s="20">
        <v>125</v>
      </c>
      <c r="AC120" s="20">
        <v>132.5</v>
      </c>
      <c r="AD120" s="31">
        <v>137.5</v>
      </c>
      <c r="AE120" s="42"/>
      <c r="AF120" s="31">
        <v>137.5</v>
      </c>
      <c r="AG120" s="32">
        <f t="shared" si="32"/>
        <v>201.14875</v>
      </c>
      <c r="AH120" s="20">
        <f t="shared" si="33"/>
        <v>325</v>
      </c>
      <c r="AI120" s="32">
        <f t="shared" si="34"/>
        <v>475.44250000000005</v>
      </c>
      <c r="AJ120" s="20"/>
      <c r="AK120" s="20"/>
      <c r="AL120" s="20">
        <v>12</v>
      </c>
    </row>
    <row r="121" spans="1:38" ht="12.75">
      <c r="A121" s="20">
        <v>12</v>
      </c>
      <c r="B121" s="20">
        <v>1</v>
      </c>
      <c r="C121" s="20" t="s">
        <v>37</v>
      </c>
      <c r="D121" s="20" t="s">
        <v>30</v>
      </c>
      <c r="E121" s="20">
        <v>67.5</v>
      </c>
      <c r="F121" s="20" t="s">
        <v>569</v>
      </c>
      <c r="G121" s="20" t="s">
        <v>1303</v>
      </c>
      <c r="H121" s="20" t="s">
        <v>1304</v>
      </c>
      <c r="I121" s="20" t="s">
        <v>20</v>
      </c>
      <c r="J121" s="97">
        <v>16597</v>
      </c>
      <c r="K121" s="45" t="s">
        <v>567</v>
      </c>
      <c r="L121" s="96">
        <v>67.5</v>
      </c>
      <c r="M121" s="101">
        <v>1.5097</v>
      </c>
      <c r="N121" s="29">
        <v>100</v>
      </c>
      <c r="O121" s="74">
        <v>105</v>
      </c>
      <c r="P121" s="74">
        <v>105</v>
      </c>
      <c r="Q121" s="42"/>
      <c r="R121" s="20">
        <v>120</v>
      </c>
      <c r="S121" s="101">
        <f t="shared" si="28"/>
        <v>181.16400000000002</v>
      </c>
      <c r="T121" s="20">
        <v>80</v>
      </c>
      <c r="U121" s="20">
        <v>85</v>
      </c>
      <c r="V121" s="69">
        <v>87.5</v>
      </c>
      <c r="W121" s="42"/>
      <c r="X121" s="31">
        <v>85</v>
      </c>
      <c r="Y121" s="32">
        <f t="shared" si="29"/>
        <v>128.3245</v>
      </c>
      <c r="Z121" s="20">
        <f t="shared" si="30"/>
        <v>205</v>
      </c>
      <c r="AA121" s="32">
        <f t="shared" si="31"/>
        <v>309.4885</v>
      </c>
      <c r="AB121" s="20">
        <v>155</v>
      </c>
      <c r="AC121" s="20">
        <v>160</v>
      </c>
      <c r="AD121" s="31">
        <v>165</v>
      </c>
      <c r="AE121" s="42"/>
      <c r="AF121" s="31">
        <v>165</v>
      </c>
      <c r="AG121" s="32">
        <f t="shared" si="32"/>
        <v>249.1005</v>
      </c>
      <c r="AH121" s="20">
        <f t="shared" si="33"/>
        <v>370</v>
      </c>
      <c r="AI121" s="32">
        <f t="shared" si="34"/>
        <v>558.589</v>
      </c>
      <c r="AJ121" s="20"/>
      <c r="AK121" s="20"/>
      <c r="AL121" s="20">
        <v>12</v>
      </c>
    </row>
    <row r="122" spans="1:38" ht="12.75">
      <c r="A122" s="20">
        <v>12</v>
      </c>
      <c r="B122" s="20">
        <v>1</v>
      </c>
      <c r="C122" s="20" t="s">
        <v>37</v>
      </c>
      <c r="D122" s="20" t="s">
        <v>30</v>
      </c>
      <c r="E122" s="20">
        <v>67.5</v>
      </c>
      <c r="F122" s="20" t="s">
        <v>847</v>
      </c>
      <c r="G122" s="20" t="s">
        <v>99</v>
      </c>
      <c r="H122" s="20" t="s">
        <v>49</v>
      </c>
      <c r="I122" s="20" t="s">
        <v>20</v>
      </c>
      <c r="J122" s="97">
        <v>32577</v>
      </c>
      <c r="K122" s="45" t="s">
        <v>19</v>
      </c>
      <c r="L122" s="96">
        <v>67.3</v>
      </c>
      <c r="M122" s="101">
        <v>0.7278</v>
      </c>
      <c r="N122" s="29">
        <v>165</v>
      </c>
      <c r="O122" s="20">
        <v>170</v>
      </c>
      <c r="P122" s="20">
        <v>175</v>
      </c>
      <c r="Q122" s="42"/>
      <c r="R122" s="20">
        <v>175</v>
      </c>
      <c r="S122" s="101">
        <f t="shared" si="28"/>
        <v>127.365</v>
      </c>
      <c r="T122" s="20">
        <v>135</v>
      </c>
      <c r="U122" s="20">
        <v>140</v>
      </c>
      <c r="V122" s="20">
        <v>142.5</v>
      </c>
      <c r="W122" s="42"/>
      <c r="X122" s="31">
        <v>142.5</v>
      </c>
      <c r="Y122" s="32">
        <f t="shared" si="29"/>
        <v>103.7115</v>
      </c>
      <c r="Z122" s="20">
        <f t="shared" si="30"/>
        <v>317.5</v>
      </c>
      <c r="AA122" s="32">
        <f t="shared" si="31"/>
        <v>231.0765</v>
      </c>
      <c r="AB122" s="20">
        <v>190</v>
      </c>
      <c r="AC122" s="20">
        <v>202.5</v>
      </c>
      <c r="AD122" s="74">
        <v>207.5</v>
      </c>
      <c r="AE122" s="42"/>
      <c r="AF122" s="31">
        <v>202.5</v>
      </c>
      <c r="AG122" s="32">
        <f t="shared" si="32"/>
        <v>147.3795</v>
      </c>
      <c r="AH122" s="20">
        <f t="shared" si="33"/>
        <v>520</v>
      </c>
      <c r="AI122" s="32">
        <f t="shared" si="34"/>
        <v>378.456</v>
      </c>
      <c r="AJ122" s="20"/>
      <c r="AK122" s="20" t="s">
        <v>84</v>
      </c>
      <c r="AL122" s="20">
        <v>12</v>
      </c>
    </row>
    <row r="123" spans="1:38" ht="12.75">
      <c r="A123" s="20">
        <v>5</v>
      </c>
      <c r="B123" s="20">
        <v>2</v>
      </c>
      <c r="C123" s="20" t="s">
        <v>37</v>
      </c>
      <c r="D123" s="20" t="s">
        <v>30</v>
      </c>
      <c r="E123" s="20">
        <v>67.5</v>
      </c>
      <c r="F123" s="20" t="s">
        <v>1316</v>
      </c>
      <c r="G123" s="20" t="s">
        <v>203</v>
      </c>
      <c r="H123" s="20" t="s">
        <v>23</v>
      </c>
      <c r="I123" s="20" t="s">
        <v>20</v>
      </c>
      <c r="J123" s="97">
        <v>32268</v>
      </c>
      <c r="K123" s="45" t="s">
        <v>19</v>
      </c>
      <c r="L123" s="96">
        <v>62.9</v>
      </c>
      <c r="M123" s="101">
        <v>0.7753</v>
      </c>
      <c r="N123" s="29">
        <v>150</v>
      </c>
      <c r="O123" s="20">
        <v>160</v>
      </c>
      <c r="P123" s="20">
        <v>170</v>
      </c>
      <c r="Q123" s="42"/>
      <c r="R123" s="20">
        <v>170</v>
      </c>
      <c r="S123" s="101">
        <f t="shared" si="28"/>
        <v>131.801</v>
      </c>
      <c r="T123" s="20">
        <v>115</v>
      </c>
      <c r="U123" s="20">
        <v>120</v>
      </c>
      <c r="V123" s="69">
        <v>125</v>
      </c>
      <c r="W123" s="42"/>
      <c r="X123" s="31">
        <v>120</v>
      </c>
      <c r="Y123" s="32">
        <f t="shared" si="29"/>
        <v>93.036</v>
      </c>
      <c r="Z123" s="20">
        <f t="shared" si="30"/>
        <v>290</v>
      </c>
      <c r="AA123" s="32">
        <f t="shared" si="31"/>
        <v>224.837</v>
      </c>
      <c r="AB123" s="20">
        <v>160</v>
      </c>
      <c r="AC123" s="20">
        <v>170</v>
      </c>
      <c r="AD123" s="31">
        <v>180</v>
      </c>
      <c r="AE123" s="42"/>
      <c r="AF123" s="31">
        <v>180</v>
      </c>
      <c r="AG123" s="32">
        <f t="shared" si="32"/>
        <v>139.554</v>
      </c>
      <c r="AH123" s="20">
        <f t="shared" si="33"/>
        <v>470</v>
      </c>
      <c r="AI123" s="32">
        <f t="shared" si="34"/>
        <v>364.391</v>
      </c>
      <c r="AJ123" s="20"/>
      <c r="AK123" s="20" t="s">
        <v>1317</v>
      </c>
      <c r="AL123" s="20">
        <v>5</v>
      </c>
    </row>
    <row r="124" spans="1:38" ht="12.75">
      <c r="A124" s="20">
        <v>3</v>
      </c>
      <c r="B124" s="20">
        <v>3</v>
      </c>
      <c r="C124" s="20" t="s">
        <v>37</v>
      </c>
      <c r="D124" s="20" t="s">
        <v>30</v>
      </c>
      <c r="E124" s="20">
        <v>67.5</v>
      </c>
      <c r="F124" s="20" t="s">
        <v>1310</v>
      </c>
      <c r="G124" s="20" t="s">
        <v>1311</v>
      </c>
      <c r="H124" s="20" t="s">
        <v>1312</v>
      </c>
      <c r="I124" s="20" t="s">
        <v>20</v>
      </c>
      <c r="J124" s="97">
        <v>31901</v>
      </c>
      <c r="K124" s="45" t="s">
        <v>19</v>
      </c>
      <c r="L124" s="96">
        <v>66.3</v>
      </c>
      <c r="M124" s="101">
        <v>0.7337</v>
      </c>
      <c r="N124" s="74">
        <v>140</v>
      </c>
      <c r="O124" s="20">
        <v>140</v>
      </c>
      <c r="P124" s="20">
        <v>150</v>
      </c>
      <c r="Q124" s="42"/>
      <c r="R124" s="20">
        <v>150</v>
      </c>
      <c r="S124" s="101">
        <f t="shared" si="28"/>
        <v>110.055</v>
      </c>
      <c r="T124" s="20">
        <v>90</v>
      </c>
      <c r="U124" s="20">
        <v>95</v>
      </c>
      <c r="V124" s="69">
        <v>100</v>
      </c>
      <c r="W124" s="42"/>
      <c r="X124" s="31">
        <v>95</v>
      </c>
      <c r="Y124" s="32">
        <f t="shared" si="29"/>
        <v>69.7015</v>
      </c>
      <c r="Z124" s="20">
        <f t="shared" si="30"/>
        <v>245</v>
      </c>
      <c r="AA124" s="32">
        <f t="shared" si="31"/>
        <v>179.75650000000002</v>
      </c>
      <c r="AB124" s="20">
        <v>192.5</v>
      </c>
      <c r="AC124" s="20">
        <v>205</v>
      </c>
      <c r="AD124" s="74">
        <v>210</v>
      </c>
      <c r="AE124" s="42"/>
      <c r="AF124" s="31">
        <v>205</v>
      </c>
      <c r="AG124" s="32">
        <f t="shared" si="32"/>
        <v>150.4085</v>
      </c>
      <c r="AH124" s="20">
        <f t="shared" si="33"/>
        <v>450</v>
      </c>
      <c r="AI124" s="32">
        <f t="shared" si="34"/>
        <v>330.165</v>
      </c>
      <c r="AJ124" s="20"/>
      <c r="AK124" s="20" t="s">
        <v>1313</v>
      </c>
      <c r="AL124" s="20">
        <v>3</v>
      </c>
    </row>
    <row r="125" spans="1:38" ht="12.75">
      <c r="A125" s="20">
        <v>2</v>
      </c>
      <c r="B125" s="20">
        <v>4</v>
      </c>
      <c r="C125" s="20" t="s">
        <v>37</v>
      </c>
      <c r="D125" s="20" t="s">
        <v>30</v>
      </c>
      <c r="E125" s="20">
        <v>67.5</v>
      </c>
      <c r="F125" s="20" t="s">
        <v>1305</v>
      </c>
      <c r="G125" s="20" t="s">
        <v>62</v>
      </c>
      <c r="H125" s="20" t="s">
        <v>1302</v>
      </c>
      <c r="I125" s="20" t="s">
        <v>20</v>
      </c>
      <c r="J125" s="97">
        <v>29087</v>
      </c>
      <c r="K125" s="45" t="s">
        <v>19</v>
      </c>
      <c r="L125" s="96">
        <v>67.5</v>
      </c>
      <c r="M125" s="32">
        <v>0.7258</v>
      </c>
      <c r="N125" s="29">
        <v>100</v>
      </c>
      <c r="O125" s="20">
        <v>120</v>
      </c>
      <c r="P125" s="74">
        <v>130</v>
      </c>
      <c r="Q125" s="42"/>
      <c r="R125" s="20">
        <v>120</v>
      </c>
      <c r="S125" s="101">
        <f t="shared" si="28"/>
        <v>87.096</v>
      </c>
      <c r="T125" s="20">
        <v>80</v>
      </c>
      <c r="U125" s="69">
        <v>90</v>
      </c>
      <c r="V125" s="69">
        <v>90</v>
      </c>
      <c r="W125" s="42"/>
      <c r="X125" s="31">
        <v>80</v>
      </c>
      <c r="Y125" s="32">
        <f t="shared" si="29"/>
        <v>58.064</v>
      </c>
      <c r="Z125" s="20">
        <f t="shared" si="30"/>
        <v>200</v>
      </c>
      <c r="AA125" s="32">
        <f t="shared" si="31"/>
        <v>145.16</v>
      </c>
      <c r="AB125" s="20">
        <v>130</v>
      </c>
      <c r="AC125" s="20">
        <v>140</v>
      </c>
      <c r="AD125" s="31">
        <v>0</v>
      </c>
      <c r="AE125" s="42"/>
      <c r="AF125" s="31">
        <v>140</v>
      </c>
      <c r="AG125" s="32">
        <f t="shared" si="32"/>
        <v>101.612</v>
      </c>
      <c r="AH125" s="20">
        <f t="shared" si="33"/>
        <v>340</v>
      </c>
      <c r="AI125" s="32">
        <f t="shared" si="34"/>
        <v>246.772</v>
      </c>
      <c r="AJ125" s="20"/>
      <c r="AK125" s="20"/>
      <c r="AL125" s="20">
        <v>2</v>
      </c>
    </row>
    <row r="126" spans="1:38" ht="12.75">
      <c r="A126" s="20">
        <v>12</v>
      </c>
      <c r="B126" s="20">
        <v>1</v>
      </c>
      <c r="C126" s="20" t="s">
        <v>37</v>
      </c>
      <c r="D126" s="20" t="s">
        <v>30</v>
      </c>
      <c r="E126" s="20">
        <v>67.5</v>
      </c>
      <c r="F126" s="20" t="s">
        <v>1314</v>
      </c>
      <c r="G126" s="20" t="s">
        <v>604</v>
      </c>
      <c r="H126" s="20" t="s">
        <v>220</v>
      </c>
      <c r="I126" s="20" t="s">
        <v>20</v>
      </c>
      <c r="J126" s="97">
        <v>37613</v>
      </c>
      <c r="K126" s="20" t="s">
        <v>135</v>
      </c>
      <c r="L126" s="96">
        <v>67.4</v>
      </c>
      <c r="M126" s="32">
        <v>0.8576</v>
      </c>
      <c r="N126" s="29">
        <v>120</v>
      </c>
      <c r="O126" s="20">
        <v>135</v>
      </c>
      <c r="P126" s="20">
        <v>150</v>
      </c>
      <c r="Q126" s="42"/>
      <c r="R126" s="20">
        <v>150</v>
      </c>
      <c r="S126" s="101">
        <f t="shared" si="28"/>
        <v>128.64000000000001</v>
      </c>
      <c r="T126" s="20">
        <v>80</v>
      </c>
      <c r="U126" s="20">
        <v>90</v>
      </c>
      <c r="V126" s="69">
        <v>100</v>
      </c>
      <c r="W126" s="42"/>
      <c r="X126" s="31">
        <v>90</v>
      </c>
      <c r="Y126" s="32">
        <f t="shared" si="29"/>
        <v>77.184</v>
      </c>
      <c r="Z126" s="20">
        <f t="shared" si="30"/>
        <v>240</v>
      </c>
      <c r="AA126" s="32">
        <f t="shared" si="31"/>
        <v>205.824</v>
      </c>
      <c r="AB126" s="20">
        <v>130</v>
      </c>
      <c r="AC126" s="20">
        <v>145</v>
      </c>
      <c r="AD126" s="31">
        <v>155</v>
      </c>
      <c r="AE126" s="42"/>
      <c r="AF126" s="31">
        <v>155</v>
      </c>
      <c r="AG126" s="32">
        <f t="shared" si="32"/>
        <v>132.928</v>
      </c>
      <c r="AH126" s="20">
        <f t="shared" si="33"/>
        <v>395</v>
      </c>
      <c r="AI126" s="32">
        <f t="shared" si="34"/>
        <v>338.752</v>
      </c>
      <c r="AJ126" s="20"/>
      <c r="AK126" s="20" t="s">
        <v>1315</v>
      </c>
      <c r="AL126" s="20">
        <v>12</v>
      </c>
    </row>
    <row r="127" spans="1:38" ht="12.75">
      <c r="A127" s="20">
        <v>5</v>
      </c>
      <c r="B127" s="20">
        <v>2</v>
      </c>
      <c r="C127" s="20" t="s">
        <v>37</v>
      </c>
      <c r="D127" s="20" t="s">
        <v>30</v>
      </c>
      <c r="E127" s="20">
        <v>67.5</v>
      </c>
      <c r="F127" s="20" t="s">
        <v>1298</v>
      </c>
      <c r="G127" s="20" t="s">
        <v>1299</v>
      </c>
      <c r="H127" s="20" t="s">
        <v>23</v>
      </c>
      <c r="I127" s="20" t="s">
        <v>20</v>
      </c>
      <c r="J127" s="97">
        <v>37940</v>
      </c>
      <c r="K127" s="45" t="s">
        <v>135</v>
      </c>
      <c r="L127" s="96">
        <v>65</v>
      </c>
      <c r="M127" s="32">
        <v>0.9242</v>
      </c>
      <c r="N127" s="29">
        <v>100</v>
      </c>
      <c r="O127" s="20">
        <v>107.5</v>
      </c>
      <c r="P127" s="20">
        <v>120</v>
      </c>
      <c r="Q127" s="42"/>
      <c r="R127" s="20">
        <v>120</v>
      </c>
      <c r="S127" s="101">
        <f t="shared" si="28"/>
        <v>110.904</v>
      </c>
      <c r="T127" s="20">
        <v>55</v>
      </c>
      <c r="U127" s="20">
        <v>62.5</v>
      </c>
      <c r="V127" s="69">
        <v>65</v>
      </c>
      <c r="W127" s="42"/>
      <c r="X127" s="31">
        <v>62.5</v>
      </c>
      <c r="Y127" s="32">
        <f t="shared" si="29"/>
        <v>57.7625</v>
      </c>
      <c r="Z127" s="20">
        <f t="shared" si="30"/>
        <v>182.5</v>
      </c>
      <c r="AA127" s="32">
        <f t="shared" si="31"/>
        <v>168.6665</v>
      </c>
      <c r="AB127" s="20">
        <v>130</v>
      </c>
      <c r="AC127" s="20">
        <v>137.5</v>
      </c>
      <c r="AD127" s="31">
        <v>147.5</v>
      </c>
      <c r="AE127" s="42"/>
      <c r="AF127" s="31">
        <v>147.5</v>
      </c>
      <c r="AG127" s="32">
        <f t="shared" si="32"/>
        <v>136.3195</v>
      </c>
      <c r="AH127" s="20">
        <f t="shared" si="33"/>
        <v>330</v>
      </c>
      <c r="AI127" s="32">
        <f t="shared" si="34"/>
        <v>304.986</v>
      </c>
      <c r="AJ127" s="20"/>
      <c r="AK127" s="20" t="s">
        <v>1300</v>
      </c>
      <c r="AL127" s="20">
        <v>5</v>
      </c>
    </row>
    <row r="128" spans="1:38" ht="12.75">
      <c r="A128" s="20">
        <v>3</v>
      </c>
      <c r="B128" s="20">
        <v>3</v>
      </c>
      <c r="C128" s="20" t="s">
        <v>37</v>
      </c>
      <c r="D128" s="20" t="s">
        <v>30</v>
      </c>
      <c r="E128" s="20">
        <v>67.5</v>
      </c>
      <c r="F128" s="20" t="s">
        <v>1297</v>
      </c>
      <c r="G128" s="20" t="s">
        <v>526</v>
      </c>
      <c r="H128" s="20" t="s">
        <v>23</v>
      </c>
      <c r="I128" s="20" t="s">
        <v>20</v>
      </c>
      <c r="J128" s="97">
        <v>38267</v>
      </c>
      <c r="K128" s="45" t="s">
        <v>135</v>
      </c>
      <c r="L128" s="96">
        <v>66.7</v>
      </c>
      <c r="M128" s="101">
        <v>0.9025</v>
      </c>
      <c r="N128" s="29">
        <v>75</v>
      </c>
      <c r="O128" s="20">
        <v>85</v>
      </c>
      <c r="P128" s="20">
        <v>92.5</v>
      </c>
      <c r="Q128" s="42"/>
      <c r="R128" s="20">
        <v>92.5</v>
      </c>
      <c r="S128" s="101">
        <f t="shared" si="28"/>
        <v>83.48125</v>
      </c>
      <c r="T128" s="20">
        <v>50</v>
      </c>
      <c r="U128" s="20">
        <v>55</v>
      </c>
      <c r="V128" s="20">
        <v>60</v>
      </c>
      <c r="W128" s="42"/>
      <c r="X128" s="31">
        <v>60</v>
      </c>
      <c r="Y128" s="32">
        <f t="shared" si="29"/>
        <v>54.15</v>
      </c>
      <c r="Z128" s="20">
        <f t="shared" si="30"/>
        <v>152.5</v>
      </c>
      <c r="AA128" s="32">
        <f t="shared" si="31"/>
        <v>137.63125</v>
      </c>
      <c r="AB128" s="20">
        <v>110</v>
      </c>
      <c r="AC128" s="74">
        <v>120</v>
      </c>
      <c r="AD128" s="74">
        <v>120</v>
      </c>
      <c r="AE128" s="42"/>
      <c r="AF128" s="31">
        <v>110</v>
      </c>
      <c r="AG128" s="32">
        <f t="shared" si="32"/>
        <v>99.27499999999999</v>
      </c>
      <c r="AH128" s="20">
        <f t="shared" si="33"/>
        <v>262.5</v>
      </c>
      <c r="AI128" s="32">
        <f t="shared" si="34"/>
        <v>236.90625</v>
      </c>
      <c r="AJ128" s="20"/>
      <c r="AK128" s="20" t="s">
        <v>1284</v>
      </c>
      <c r="AL128" s="20">
        <v>3</v>
      </c>
    </row>
    <row r="129" spans="1:38" ht="12.75">
      <c r="A129" s="20">
        <v>2</v>
      </c>
      <c r="B129" s="20">
        <v>4</v>
      </c>
      <c r="C129" s="20" t="s">
        <v>37</v>
      </c>
      <c r="D129" s="20" t="s">
        <v>30</v>
      </c>
      <c r="E129" s="20">
        <v>67.5</v>
      </c>
      <c r="F129" s="20" t="s">
        <v>1301</v>
      </c>
      <c r="G129" s="20" t="s">
        <v>62</v>
      </c>
      <c r="H129" s="20" t="s">
        <v>1302</v>
      </c>
      <c r="I129" s="20" t="s">
        <v>20</v>
      </c>
      <c r="J129" s="97">
        <v>37696</v>
      </c>
      <c r="K129" s="45" t="s">
        <v>135</v>
      </c>
      <c r="L129" s="96">
        <v>62</v>
      </c>
      <c r="M129" s="101">
        <v>0.9673</v>
      </c>
      <c r="N129" s="74">
        <v>60</v>
      </c>
      <c r="O129" s="20">
        <v>60</v>
      </c>
      <c r="P129" s="20">
        <v>70</v>
      </c>
      <c r="Q129" s="42"/>
      <c r="R129" s="20">
        <v>70</v>
      </c>
      <c r="S129" s="101">
        <f t="shared" si="28"/>
        <v>67.711</v>
      </c>
      <c r="T129" s="29">
        <v>60</v>
      </c>
      <c r="U129" s="69">
        <v>70</v>
      </c>
      <c r="V129" s="69">
        <v>70</v>
      </c>
      <c r="W129" s="42"/>
      <c r="X129" s="31">
        <v>60</v>
      </c>
      <c r="Y129" s="32">
        <f t="shared" si="29"/>
        <v>58.038000000000004</v>
      </c>
      <c r="Z129" s="20">
        <f t="shared" si="30"/>
        <v>130</v>
      </c>
      <c r="AA129" s="32">
        <f t="shared" si="31"/>
        <v>125.74900000000001</v>
      </c>
      <c r="AB129" s="20">
        <v>100</v>
      </c>
      <c r="AC129" s="20">
        <v>115</v>
      </c>
      <c r="AD129" s="31">
        <v>0</v>
      </c>
      <c r="AE129" s="42"/>
      <c r="AF129" s="31">
        <v>115</v>
      </c>
      <c r="AG129" s="32">
        <f t="shared" si="32"/>
        <v>111.2395</v>
      </c>
      <c r="AH129" s="20">
        <f t="shared" si="33"/>
        <v>245</v>
      </c>
      <c r="AI129" s="32">
        <f t="shared" si="34"/>
        <v>236.98850000000002</v>
      </c>
      <c r="AJ129" s="20"/>
      <c r="AK129" s="20"/>
      <c r="AL129" s="20">
        <v>2</v>
      </c>
    </row>
    <row r="130" spans="1:38" ht="12.75">
      <c r="A130" s="20">
        <v>12</v>
      </c>
      <c r="B130" s="20">
        <v>1</v>
      </c>
      <c r="C130" s="20" t="s">
        <v>37</v>
      </c>
      <c r="D130" s="20" t="s">
        <v>30</v>
      </c>
      <c r="E130" s="20">
        <v>67.5</v>
      </c>
      <c r="F130" s="20" t="s">
        <v>1319</v>
      </c>
      <c r="G130" s="20" t="s">
        <v>1320</v>
      </c>
      <c r="H130" s="20" t="s">
        <v>35</v>
      </c>
      <c r="I130" s="20" t="s">
        <v>20</v>
      </c>
      <c r="J130" s="97">
        <v>37344</v>
      </c>
      <c r="K130" s="45" t="s">
        <v>165</v>
      </c>
      <c r="L130" s="96">
        <v>63.5</v>
      </c>
      <c r="M130" s="101">
        <v>0.8681</v>
      </c>
      <c r="N130" s="29">
        <v>170</v>
      </c>
      <c r="O130" s="20">
        <v>175</v>
      </c>
      <c r="P130" s="20">
        <v>182.5</v>
      </c>
      <c r="Q130" s="42"/>
      <c r="R130" s="20">
        <v>182.5</v>
      </c>
      <c r="S130" s="101">
        <f t="shared" si="28"/>
        <v>158.42825</v>
      </c>
      <c r="T130" s="20">
        <v>125</v>
      </c>
      <c r="U130" s="20">
        <v>130</v>
      </c>
      <c r="V130" s="20">
        <v>135</v>
      </c>
      <c r="W130" s="42"/>
      <c r="X130" s="31">
        <v>135</v>
      </c>
      <c r="Y130" s="32">
        <f t="shared" si="29"/>
        <v>117.1935</v>
      </c>
      <c r="Z130" s="20">
        <f t="shared" si="30"/>
        <v>317.5</v>
      </c>
      <c r="AA130" s="32">
        <f t="shared" si="31"/>
        <v>275.62175</v>
      </c>
      <c r="AB130" s="20">
        <v>180</v>
      </c>
      <c r="AC130" s="20">
        <v>185</v>
      </c>
      <c r="AD130" s="74">
        <v>190</v>
      </c>
      <c r="AE130" s="42"/>
      <c r="AF130" s="31">
        <v>185</v>
      </c>
      <c r="AG130" s="32">
        <f t="shared" si="32"/>
        <v>160.5985</v>
      </c>
      <c r="AH130" s="20">
        <f t="shared" si="33"/>
        <v>502.5</v>
      </c>
      <c r="AI130" s="32">
        <f t="shared" si="34"/>
        <v>436.22024999999996</v>
      </c>
      <c r="AJ130" s="20" t="s">
        <v>376</v>
      </c>
      <c r="AK130" s="20" t="s">
        <v>765</v>
      </c>
      <c r="AL130" s="20">
        <v>48</v>
      </c>
    </row>
    <row r="131" spans="1:38" ht="12.75">
      <c r="A131" s="20">
        <v>12</v>
      </c>
      <c r="B131" s="20">
        <v>1</v>
      </c>
      <c r="C131" s="20" t="s">
        <v>37</v>
      </c>
      <c r="D131" s="20" t="s">
        <v>30</v>
      </c>
      <c r="E131" s="20">
        <v>75</v>
      </c>
      <c r="F131" s="20" t="s">
        <v>1418</v>
      </c>
      <c r="G131" s="20" t="s">
        <v>196</v>
      </c>
      <c r="H131" s="20" t="s">
        <v>196</v>
      </c>
      <c r="I131" s="20" t="s">
        <v>20</v>
      </c>
      <c r="J131" s="97">
        <v>35932</v>
      </c>
      <c r="K131" s="45" t="s">
        <v>118</v>
      </c>
      <c r="L131" s="96">
        <v>74.9</v>
      </c>
      <c r="M131" s="101">
        <v>0.6652</v>
      </c>
      <c r="N131" s="29">
        <v>160</v>
      </c>
      <c r="O131" s="20">
        <v>170</v>
      </c>
      <c r="P131" s="74">
        <v>180</v>
      </c>
      <c r="Q131" s="42"/>
      <c r="R131" s="20">
        <v>170</v>
      </c>
      <c r="S131" s="101">
        <f t="shared" si="28"/>
        <v>113.084</v>
      </c>
      <c r="T131" s="69">
        <v>120</v>
      </c>
      <c r="U131" s="69">
        <v>127.5</v>
      </c>
      <c r="V131" s="20">
        <v>127.5</v>
      </c>
      <c r="W131" s="42"/>
      <c r="X131" s="31">
        <v>127.5</v>
      </c>
      <c r="Y131" s="32">
        <f t="shared" si="29"/>
        <v>84.813</v>
      </c>
      <c r="Z131" s="20">
        <f t="shared" si="30"/>
        <v>297.5</v>
      </c>
      <c r="AA131" s="32">
        <f t="shared" si="31"/>
        <v>197.897</v>
      </c>
      <c r="AB131" s="20">
        <v>180</v>
      </c>
      <c r="AC131" s="69">
        <v>190</v>
      </c>
      <c r="AD131" s="31">
        <v>190</v>
      </c>
      <c r="AE131" s="42"/>
      <c r="AF131" s="31">
        <v>190</v>
      </c>
      <c r="AG131" s="32">
        <f t="shared" si="32"/>
        <v>126.388</v>
      </c>
      <c r="AH131" s="20">
        <f t="shared" si="33"/>
        <v>487.5</v>
      </c>
      <c r="AI131" s="32">
        <f t="shared" si="34"/>
        <v>324.285</v>
      </c>
      <c r="AJ131" s="20"/>
      <c r="AK131" s="20" t="s">
        <v>759</v>
      </c>
      <c r="AL131" s="20">
        <v>12</v>
      </c>
    </row>
    <row r="132" spans="1:38" ht="12.75">
      <c r="A132" s="20">
        <v>5</v>
      </c>
      <c r="B132" s="20">
        <v>2</v>
      </c>
      <c r="C132" s="20" t="s">
        <v>37</v>
      </c>
      <c r="D132" s="20" t="s">
        <v>30</v>
      </c>
      <c r="E132" s="20">
        <v>75</v>
      </c>
      <c r="F132" s="20" t="s">
        <v>1417</v>
      </c>
      <c r="G132" s="20" t="s">
        <v>64</v>
      </c>
      <c r="H132" s="20" t="s">
        <v>64</v>
      </c>
      <c r="I132" s="20" t="s">
        <v>64</v>
      </c>
      <c r="J132" s="97">
        <v>35603</v>
      </c>
      <c r="K132" s="45" t="s">
        <v>118</v>
      </c>
      <c r="L132" s="96">
        <v>71.7</v>
      </c>
      <c r="M132" s="101">
        <v>0.7028</v>
      </c>
      <c r="N132" s="29">
        <v>140</v>
      </c>
      <c r="O132" s="20">
        <v>145</v>
      </c>
      <c r="P132" s="74">
        <v>150</v>
      </c>
      <c r="Q132" s="42"/>
      <c r="R132" s="20">
        <v>145</v>
      </c>
      <c r="S132" s="101">
        <f t="shared" si="28"/>
        <v>101.90599999999999</v>
      </c>
      <c r="T132" s="69">
        <v>100</v>
      </c>
      <c r="U132" s="20">
        <v>100</v>
      </c>
      <c r="V132" s="20">
        <v>112.5</v>
      </c>
      <c r="W132" s="42"/>
      <c r="X132" s="31">
        <v>112.5</v>
      </c>
      <c r="Y132" s="32">
        <f t="shared" si="29"/>
        <v>79.065</v>
      </c>
      <c r="Z132" s="20">
        <f t="shared" si="30"/>
        <v>257.5</v>
      </c>
      <c r="AA132" s="32">
        <f t="shared" si="31"/>
        <v>180.971</v>
      </c>
      <c r="AB132" s="20">
        <v>200</v>
      </c>
      <c r="AC132" s="20">
        <v>215</v>
      </c>
      <c r="AD132" s="31">
        <v>227.5</v>
      </c>
      <c r="AE132" s="42"/>
      <c r="AF132" s="31">
        <v>227.5</v>
      </c>
      <c r="AG132" s="32">
        <f t="shared" si="32"/>
        <v>159.887</v>
      </c>
      <c r="AH132" s="20">
        <f t="shared" si="33"/>
        <v>485</v>
      </c>
      <c r="AI132" s="32">
        <f t="shared" si="34"/>
        <v>340.858</v>
      </c>
      <c r="AJ132" s="20"/>
      <c r="AK132" s="20"/>
      <c r="AL132" s="20">
        <v>5</v>
      </c>
    </row>
    <row r="133" spans="1:38" ht="12.75">
      <c r="A133" s="20">
        <v>3</v>
      </c>
      <c r="B133" s="20">
        <v>3</v>
      </c>
      <c r="C133" s="20" t="s">
        <v>37</v>
      </c>
      <c r="D133" s="20" t="s">
        <v>30</v>
      </c>
      <c r="E133" s="20">
        <v>75</v>
      </c>
      <c r="F133" s="20" t="s">
        <v>1415</v>
      </c>
      <c r="G133" s="20" t="s">
        <v>185</v>
      </c>
      <c r="H133" s="20" t="s">
        <v>23</v>
      </c>
      <c r="I133" s="20" t="s">
        <v>20</v>
      </c>
      <c r="J133" s="97">
        <v>35577</v>
      </c>
      <c r="K133" s="45" t="s">
        <v>118</v>
      </c>
      <c r="L133" s="96">
        <v>69.3</v>
      </c>
      <c r="M133" s="101">
        <v>0.7234</v>
      </c>
      <c r="N133" s="29">
        <v>140</v>
      </c>
      <c r="O133" s="20">
        <v>150</v>
      </c>
      <c r="P133" s="20">
        <v>160</v>
      </c>
      <c r="Q133" s="42"/>
      <c r="R133" s="20">
        <v>160</v>
      </c>
      <c r="S133" s="101">
        <f t="shared" si="28"/>
        <v>115.744</v>
      </c>
      <c r="T133" s="20">
        <v>107.5</v>
      </c>
      <c r="U133" s="20">
        <v>110</v>
      </c>
      <c r="V133" s="69">
        <v>112.5</v>
      </c>
      <c r="W133" s="42"/>
      <c r="X133" s="31">
        <v>110</v>
      </c>
      <c r="Y133" s="32">
        <f t="shared" si="29"/>
        <v>79.574</v>
      </c>
      <c r="Z133" s="20">
        <f t="shared" si="30"/>
        <v>270</v>
      </c>
      <c r="AA133" s="32">
        <f t="shared" si="31"/>
        <v>195.318</v>
      </c>
      <c r="AB133" s="20">
        <v>185</v>
      </c>
      <c r="AC133" s="20">
        <v>195</v>
      </c>
      <c r="AD133" s="31">
        <v>205</v>
      </c>
      <c r="AE133" s="42"/>
      <c r="AF133" s="31">
        <v>205</v>
      </c>
      <c r="AG133" s="32">
        <f t="shared" si="32"/>
        <v>148.297</v>
      </c>
      <c r="AH133" s="20">
        <f t="shared" si="33"/>
        <v>475</v>
      </c>
      <c r="AI133" s="32">
        <f t="shared" si="34"/>
        <v>343.615</v>
      </c>
      <c r="AJ133" s="20" t="s">
        <v>915</v>
      </c>
      <c r="AK133" s="20" t="s">
        <v>1416</v>
      </c>
      <c r="AL133" s="20">
        <v>12</v>
      </c>
    </row>
    <row r="134" spans="1:38" ht="12.75">
      <c r="A134" s="20">
        <v>2</v>
      </c>
      <c r="B134" s="20">
        <v>4</v>
      </c>
      <c r="C134" s="20" t="s">
        <v>37</v>
      </c>
      <c r="D134" s="20" t="s">
        <v>30</v>
      </c>
      <c r="E134" s="20">
        <v>75</v>
      </c>
      <c r="F134" s="20" t="s">
        <v>859</v>
      </c>
      <c r="G134" s="20" t="s">
        <v>1213</v>
      </c>
      <c r="H134" s="20" t="s">
        <v>23</v>
      </c>
      <c r="I134" s="20" t="s">
        <v>20</v>
      </c>
      <c r="J134" s="97">
        <v>34736</v>
      </c>
      <c r="K134" s="45" t="s">
        <v>118</v>
      </c>
      <c r="L134" s="96">
        <v>74.45</v>
      </c>
      <c r="M134" s="101">
        <v>0.668</v>
      </c>
      <c r="N134" s="29">
        <v>130</v>
      </c>
      <c r="O134" s="20">
        <v>140</v>
      </c>
      <c r="P134" s="74">
        <v>145</v>
      </c>
      <c r="Q134" s="42"/>
      <c r="R134" s="20">
        <v>140</v>
      </c>
      <c r="S134" s="101">
        <f t="shared" si="28"/>
        <v>93.52000000000001</v>
      </c>
      <c r="T134" s="20">
        <v>125</v>
      </c>
      <c r="U134" s="20">
        <v>130</v>
      </c>
      <c r="V134" s="20">
        <v>132.5</v>
      </c>
      <c r="W134" s="42"/>
      <c r="X134" s="31">
        <v>132.5</v>
      </c>
      <c r="Y134" s="32">
        <f t="shared" si="29"/>
        <v>88.51</v>
      </c>
      <c r="Z134" s="20">
        <f t="shared" si="30"/>
        <v>272.5</v>
      </c>
      <c r="AA134" s="32">
        <f t="shared" si="31"/>
        <v>182.03</v>
      </c>
      <c r="AB134" s="20">
        <v>170</v>
      </c>
      <c r="AC134" s="20">
        <v>180</v>
      </c>
      <c r="AD134" s="31">
        <v>190</v>
      </c>
      <c r="AE134" s="42"/>
      <c r="AF134" s="31">
        <v>190</v>
      </c>
      <c r="AG134" s="32">
        <f t="shared" si="32"/>
        <v>126.92</v>
      </c>
      <c r="AH134" s="20">
        <f t="shared" si="33"/>
        <v>462.5</v>
      </c>
      <c r="AI134" s="32">
        <f t="shared" si="34"/>
        <v>308.95000000000005</v>
      </c>
      <c r="AJ134" s="20"/>
      <c r="AK134" s="20"/>
      <c r="AL134" s="20">
        <v>2</v>
      </c>
    </row>
    <row r="135" spans="1:38" ht="12.75">
      <c r="A135" s="20">
        <v>1</v>
      </c>
      <c r="B135" s="20">
        <v>5</v>
      </c>
      <c r="C135" s="20" t="s">
        <v>37</v>
      </c>
      <c r="D135" s="20" t="s">
        <v>30</v>
      </c>
      <c r="E135" s="20">
        <v>75</v>
      </c>
      <c r="F135" s="20" t="s">
        <v>1412</v>
      </c>
      <c r="G135" s="20" t="s">
        <v>1210</v>
      </c>
      <c r="H135" s="20" t="s">
        <v>1413</v>
      </c>
      <c r="I135" s="20" t="s">
        <v>20</v>
      </c>
      <c r="J135" s="97">
        <v>34988</v>
      </c>
      <c r="K135" s="45" t="s">
        <v>118</v>
      </c>
      <c r="L135" s="96">
        <v>74.7</v>
      </c>
      <c r="M135" s="101">
        <v>0.6666</v>
      </c>
      <c r="N135" s="29">
        <v>130</v>
      </c>
      <c r="O135" s="20">
        <v>140</v>
      </c>
      <c r="P135" s="20">
        <v>145</v>
      </c>
      <c r="Q135" s="42"/>
      <c r="R135" s="20">
        <v>145</v>
      </c>
      <c r="S135" s="101">
        <f t="shared" si="28"/>
        <v>96.657</v>
      </c>
      <c r="T135" s="20">
        <v>95</v>
      </c>
      <c r="U135" s="20">
        <v>100</v>
      </c>
      <c r="V135" s="20">
        <v>105</v>
      </c>
      <c r="W135" s="42"/>
      <c r="X135" s="31">
        <v>105</v>
      </c>
      <c r="Y135" s="32">
        <f t="shared" si="29"/>
        <v>69.993</v>
      </c>
      <c r="Z135" s="20">
        <f t="shared" si="30"/>
        <v>250</v>
      </c>
      <c r="AA135" s="32">
        <f t="shared" si="31"/>
        <v>166.65</v>
      </c>
      <c r="AB135" s="20">
        <v>180</v>
      </c>
      <c r="AC135" s="20">
        <v>190</v>
      </c>
      <c r="AD135" s="31">
        <v>192.5</v>
      </c>
      <c r="AE135" s="42"/>
      <c r="AF135" s="31">
        <v>192.5</v>
      </c>
      <c r="AG135" s="32">
        <f t="shared" si="32"/>
        <v>128.32049999999998</v>
      </c>
      <c r="AH135" s="20">
        <f t="shared" si="33"/>
        <v>442.5</v>
      </c>
      <c r="AI135" s="32">
        <f t="shared" si="34"/>
        <v>294.97049999999996</v>
      </c>
      <c r="AJ135" s="20"/>
      <c r="AK135" s="20" t="s">
        <v>1414</v>
      </c>
      <c r="AL135" s="20">
        <v>1</v>
      </c>
    </row>
    <row r="136" spans="1:38" ht="12.75">
      <c r="A136" s="20">
        <v>0</v>
      </c>
      <c r="B136" s="20">
        <v>6</v>
      </c>
      <c r="C136" s="20" t="s">
        <v>37</v>
      </c>
      <c r="D136" s="20" t="s">
        <v>30</v>
      </c>
      <c r="E136" s="20">
        <v>75</v>
      </c>
      <c r="F136" s="20" t="s">
        <v>1411</v>
      </c>
      <c r="G136" s="20" t="s">
        <v>203</v>
      </c>
      <c r="H136" s="20" t="s">
        <v>23</v>
      </c>
      <c r="I136" s="20" t="s">
        <v>20</v>
      </c>
      <c r="J136" s="97">
        <v>35167</v>
      </c>
      <c r="K136" s="45" t="s">
        <v>118</v>
      </c>
      <c r="L136" s="96">
        <v>71.9</v>
      </c>
      <c r="M136" s="101">
        <v>0.6874</v>
      </c>
      <c r="N136" s="29">
        <v>150</v>
      </c>
      <c r="O136" s="20">
        <v>160</v>
      </c>
      <c r="P136" s="74">
        <v>170</v>
      </c>
      <c r="Q136" s="42"/>
      <c r="R136" s="20">
        <v>160</v>
      </c>
      <c r="S136" s="101">
        <f t="shared" si="28"/>
        <v>109.98400000000001</v>
      </c>
      <c r="T136" s="20">
        <v>100</v>
      </c>
      <c r="U136" s="69">
        <v>105</v>
      </c>
      <c r="V136" s="69">
        <v>105</v>
      </c>
      <c r="W136" s="42"/>
      <c r="X136" s="31">
        <v>100</v>
      </c>
      <c r="Y136" s="32">
        <f t="shared" si="29"/>
        <v>68.74</v>
      </c>
      <c r="Z136" s="20">
        <f t="shared" si="30"/>
        <v>260</v>
      </c>
      <c r="AA136" s="32">
        <f t="shared" si="31"/>
        <v>178.724</v>
      </c>
      <c r="AB136" s="20">
        <v>170</v>
      </c>
      <c r="AC136" s="20">
        <v>180</v>
      </c>
      <c r="AD136" s="69">
        <v>185</v>
      </c>
      <c r="AE136" s="42"/>
      <c r="AF136" s="31">
        <v>180</v>
      </c>
      <c r="AG136" s="32">
        <f t="shared" si="32"/>
        <v>123.732</v>
      </c>
      <c r="AH136" s="20">
        <f t="shared" si="33"/>
        <v>440</v>
      </c>
      <c r="AI136" s="32">
        <f t="shared" si="34"/>
        <v>302.456</v>
      </c>
      <c r="AJ136" s="20"/>
      <c r="AK136" s="20"/>
      <c r="AL136" s="20">
        <v>0</v>
      </c>
    </row>
    <row r="137" spans="1:38" ht="12.75">
      <c r="A137" s="20">
        <v>12</v>
      </c>
      <c r="B137" s="20">
        <v>1</v>
      </c>
      <c r="C137" s="20" t="s">
        <v>37</v>
      </c>
      <c r="D137" s="20" t="s">
        <v>30</v>
      </c>
      <c r="E137" s="20">
        <v>75</v>
      </c>
      <c r="F137" s="20" t="s">
        <v>1336</v>
      </c>
      <c r="G137" s="20" t="s">
        <v>1337</v>
      </c>
      <c r="H137" s="20" t="s">
        <v>23</v>
      </c>
      <c r="I137" s="20" t="s">
        <v>20</v>
      </c>
      <c r="J137" s="97">
        <v>28290</v>
      </c>
      <c r="K137" s="45" t="s">
        <v>151</v>
      </c>
      <c r="L137" s="96">
        <v>70</v>
      </c>
      <c r="M137" s="101">
        <v>0.7052</v>
      </c>
      <c r="N137" s="29">
        <v>130</v>
      </c>
      <c r="O137" s="20">
        <v>140</v>
      </c>
      <c r="P137" s="74">
        <v>150</v>
      </c>
      <c r="Q137" s="42"/>
      <c r="R137" s="20">
        <v>140</v>
      </c>
      <c r="S137" s="101">
        <f t="shared" si="28"/>
        <v>98.72800000000001</v>
      </c>
      <c r="T137" s="20">
        <v>100</v>
      </c>
      <c r="U137" s="69">
        <v>105</v>
      </c>
      <c r="V137" s="20">
        <v>105</v>
      </c>
      <c r="W137" s="42"/>
      <c r="X137" s="31">
        <v>105</v>
      </c>
      <c r="Y137" s="32">
        <f t="shared" si="29"/>
        <v>74.046</v>
      </c>
      <c r="Z137" s="20">
        <f t="shared" si="30"/>
        <v>245</v>
      </c>
      <c r="AA137" s="32">
        <f t="shared" si="31"/>
        <v>172.774</v>
      </c>
      <c r="AB137" s="20">
        <v>170</v>
      </c>
      <c r="AC137" s="20">
        <v>190</v>
      </c>
      <c r="AD137" s="69">
        <v>200</v>
      </c>
      <c r="AE137" s="42"/>
      <c r="AF137" s="31">
        <v>190</v>
      </c>
      <c r="AG137" s="32">
        <f t="shared" si="32"/>
        <v>133.988</v>
      </c>
      <c r="AH137" s="20">
        <f t="shared" si="33"/>
        <v>435</v>
      </c>
      <c r="AI137" s="32">
        <f t="shared" si="34"/>
        <v>306.762</v>
      </c>
      <c r="AJ137" s="20"/>
      <c r="AK137" s="20"/>
      <c r="AL137" s="20">
        <v>12</v>
      </c>
    </row>
    <row r="138" spans="1:38" ht="12.75">
      <c r="A138" s="20">
        <v>12</v>
      </c>
      <c r="B138" s="20">
        <v>1</v>
      </c>
      <c r="C138" s="20" t="s">
        <v>37</v>
      </c>
      <c r="D138" s="20" t="s">
        <v>30</v>
      </c>
      <c r="E138" s="20">
        <v>75</v>
      </c>
      <c r="F138" s="20" t="s">
        <v>1338</v>
      </c>
      <c r="G138" s="20" t="s">
        <v>427</v>
      </c>
      <c r="H138" s="20" t="s">
        <v>23</v>
      </c>
      <c r="I138" s="20" t="s">
        <v>20</v>
      </c>
      <c r="J138" s="46">
        <v>24152</v>
      </c>
      <c r="K138" s="20" t="s">
        <v>123</v>
      </c>
      <c r="L138" s="19">
        <v>71.5</v>
      </c>
      <c r="M138" s="32">
        <v>0.8557</v>
      </c>
      <c r="N138" s="29">
        <v>130</v>
      </c>
      <c r="O138" s="20">
        <v>140</v>
      </c>
      <c r="P138" s="20">
        <v>150</v>
      </c>
      <c r="Q138" s="42"/>
      <c r="R138" s="20">
        <v>150</v>
      </c>
      <c r="S138" s="32">
        <f t="shared" si="28"/>
        <v>128.355</v>
      </c>
      <c r="T138" s="20">
        <v>115</v>
      </c>
      <c r="U138" s="20">
        <v>125</v>
      </c>
      <c r="V138" s="20">
        <v>140</v>
      </c>
      <c r="W138" s="42"/>
      <c r="X138" s="31">
        <v>140</v>
      </c>
      <c r="Y138" s="32">
        <f t="shared" si="29"/>
        <v>119.798</v>
      </c>
      <c r="Z138" s="20">
        <f t="shared" si="30"/>
        <v>290</v>
      </c>
      <c r="AA138" s="32">
        <f t="shared" si="31"/>
        <v>248.153</v>
      </c>
      <c r="AB138" s="20">
        <v>0</v>
      </c>
      <c r="AC138" s="20">
        <v>180</v>
      </c>
      <c r="AD138" s="31">
        <v>200</v>
      </c>
      <c r="AE138" s="42"/>
      <c r="AF138" s="31">
        <v>200</v>
      </c>
      <c r="AG138" s="32">
        <f t="shared" si="32"/>
        <v>171.14000000000001</v>
      </c>
      <c r="AH138" s="20">
        <f t="shared" si="33"/>
        <v>490</v>
      </c>
      <c r="AI138" s="32">
        <f t="shared" si="34"/>
        <v>419.293</v>
      </c>
      <c r="AJ138" s="20"/>
      <c r="AK138" s="20"/>
      <c r="AL138" s="20">
        <v>12</v>
      </c>
    </row>
    <row r="139" spans="1:38" ht="12.75">
      <c r="A139" s="20">
        <v>5</v>
      </c>
      <c r="B139" s="20">
        <v>2</v>
      </c>
      <c r="C139" s="20" t="s">
        <v>37</v>
      </c>
      <c r="D139" s="20" t="s">
        <v>30</v>
      </c>
      <c r="E139" s="20">
        <v>75</v>
      </c>
      <c r="F139" s="20" t="s">
        <v>1334</v>
      </c>
      <c r="G139" s="20" t="s">
        <v>1335</v>
      </c>
      <c r="H139" s="20" t="s">
        <v>49</v>
      </c>
      <c r="I139" s="20" t="s">
        <v>20</v>
      </c>
      <c r="J139" s="97">
        <v>18983</v>
      </c>
      <c r="K139" s="45" t="s">
        <v>171</v>
      </c>
      <c r="L139" s="96">
        <v>70</v>
      </c>
      <c r="M139" s="101">
        <v>1.4132</v>
      </c>
      <c r="N139" s="29">
        <v>110</v>
      </c>
      <c r="O139" s="20">
        <v>120</v>
      </c>
      <c r="P139" s="20">
        <v>130</v>
      </c>
      <c r="Q139" s="42"/>
      <c r="R139" s="20">
        <v>130</v>
      </c>
      <c r="S139" s="101">
        <f t="shared" si="28"/>
        <v>183.716</v>
      </c>
      <c r="T139" s="20">
        <v>60</v>
      </c>
      <c r="U139" s="69">
        <v>65</v>
      </c>
      <c r="V139" s="20">
        <v>65</v>
      </c>
      <c r="W139" s="42"/>
      <c r="X139" s="31">
        <v>65</v>
      </c>
      <c r="Y139" s="32">
        <f t="shared" si="29"/>
        <v>91.858</v>
      </c>
      <c r="Z139" s="20">
        <f t="shared" si="30"/>
        <v>195</v>
      </c>
      <c r="AA139" s="32">
        <f t="shared" si="31"/>
        <v>275.574</v>
      </c>
      <c r="AB139" s="20">
        <v>140</v>
      </c>
      <c r="AC139" s="69">
        <v>155</v>
      </c>
      <c r="AD139" s="69">
        <v>155</v>
      </c>
      <c r="AE139" s="42"/>
      <c r="AF139" s="31">
        <v>140</v>
      </c>
      <c r="AG139" s="32">
        <f t="shared" si="32"/>
        <v>197.848</v>
      </c>
      <c r="AH139" s="20">
        <f t="shared" si="33"/>
        <v>335</v>
      </c>
      <c r="AI139" s="32">
        <f t="shared" si="34"/>
        <v>473.422</v>
      </c>
      <c r="AJ139" s="20"/>
      <c r="AK139" s="20" t="s">
        <v>1189</v>
      </c>
      <c r="AL139" s="20">
        <v>5</v>
      </c>
    </row>
    <row r="140" spans="1:38" ht="12.75">
      <c r="A140" s="20">
        <v>12</v>
      </c>
      <c r="B140" s="20">
        <v>1</v>
      </c>
      <c r="C140" s="20" t="s">
        <v>37</v>
      </c>
      <c r="D140" s="20" t="s">
        <v>30</v>
      </c>
      <c r="E140" s="20">
        <v>75</v>
      </c>
      <c r="F140" s="20" t="s">
        <v>1408</v>
      </c>
      <c r="G140" s="20" t="s">
        <v>64</v>
      </c>
      <c r="H140" s="20" t="s">
        <v>64</v>
      </c>
      <c r="I140" s="20" t="s">
        <v>64</v>
      </c>
      <c r="J140" s="97">
        <v>29941</v>
      </c>
      <c r="K140" s="45" t="s">
        <v>19</v>
      </c>
      <c r="L140" s="96">
        <v>74.8</v>
      </c>
      <c r="M140" s="101">
        <v>0.6559</v>
      </c>
      <c r="N140" s="20">
        <v>180</v>
      </c>
      <c r="O140" s="20">
        <v>190</v>
      </c>
      <c r="P140" s="20">
        <v>200</v>
      </c>
      <c r="Q140" s="42"/>
      <c r="R140" s="20">
        <v>200</v>
      </c>
      <c r="S140" s="101">
        <f t="shared" si="28"/>
        <v>131.18</v>
      </c>
      <c r="T140" s="20">
        <v>120</v>
      </c>
      <c r="U140" s="20">
        <v>130</v>
      </c>
      <c r="V140" s="20">
        <v>135</v>
      </c>
      <c r="W140" s="42"/>
      <c r="X140" s="31">
        <v>135</v>
      </c>
      <c r="Y140" s="32">
        <f t="shared" si="29"/>
        <v>88.54650000000001</v>
      </c>
      <c r="Z140" s="20">
        <f t="shared" si="30"/>
        <v>335</v>
      </c>
      <c r="AA140" s="32">
        <f t="shared" si="31"/>
        <v>219.72650000000002</v>
      </c>
      <c r="AB140" s="20">
        <v>200</v>
      </c>
      <c r="AC140" s="20">
        <v>220</v>
      </c>
      <c r="AD140" s="31">
        <v>240</v>
      </c>
      <c r="AE140" s="42"/>
      <c r="AF140" s="31">
        <v>240</v>
      </c>
      <c r="AG140" s="32">
        <f t="shared" si="32"/>
        <v>157.416</v>
      </c>
      <c r="AH140" s="20">
        <f t="shared" si="33"/>
        <v>575</v>
      </c>
      <c r="AI140" s="32">
        <f t="shared" si="34"/>
        <v>377.14250000000004</v>
      </c>
      <c r="AJ140" s="20"/>
      <c r="AK140" s="20"/>
      <c r="AL140" s="20">
        <v>12</v>
      </c>
    </row>
    <row r="141" spans="1:38" ht="12.75">
      <c r="A141" s="20">
        <v>5</v>
      </c>
      <c r="B141" s="20">
        <v>2</v>
      </c>
      <c r="C141" s="20" t="s">
        <v>37</v>
      </c>
      <c r="D141" s="20" t="s">
        <v>30</v>
      </c>
      <c r="E141" s="20">
        <v>75</v>
      </c>
      <c r="F141" s="20" t="s">
        <v>1422</v>
      </c>
      <c r="G141" s="20" t="s">
        <v>903</v>
      </c>
      <c r="H141" s="20" t="s">
        <v>23</v>
      </c>
      <c r="I141" s="20" t="s">
        <v>20</v>
      </c>
      <c r="J141" s="97">
        <v>31073</v>
      </c>
      <c r="K141" s="45" t="s">
        <v>19</v>
      </c>
      <c r="L141" s="96">
        <v>75</v>
      </c>
      <c r="M141" s="101">
        <v>0.6645</v>
      </c>
      <c r="N141" s="29">
        <v>180</v>
      </c>
      <c r="O141" s="20">
        <v>190</v>
      </c>
      <c r="P141" s="20">
        <v>200</v>
      </c>
      <c r="Q141" s="42"/>
      <c r="R141" s="20">
        <v>200</v>
      </c>
      <c r="S141" s="101">
        <f t="shared" si="28"/>
        <v>132.9</v>
      </c>
      <c r="T141" s="19">
        <v>122.5</v>
      </c>
      <c r="U141" s="20">
        <v>127.5</v>
      </c>
      <c r="V141" s="20">
        <v>130</v>
      </c>
      <c r="W141" s="42"/>
      <c r="X141" s="31">
        <v>130</v>
      </c>
      <c r="Y141" s="32">
        <f t="shared" si="29"/>
        <v>86.38499999999999</v>
      </c>
      <c r="Z141" s="20">
        <f t="shared" si="30"/>
        <v>330</v>
      </c>
      <c r="AA141" s="32">
        <f t="shared" si="31"/>
        <v>219.285</v>
      </c>
      <c r="AB141" s="20">
        <v>210</v>
      </c>
      <c r="AC141" s="20">
        <v>215</v>
      </c>
      <c r="AD141" s="31">
        <v>220</v>
      </c>
      <c r="AE141" s="42"/>
      <c r="AF141" s="31">
        <v>220</v>
      </c>
      <c r="AG141" s="32">
        <f t="shared" si="32"/>
        <v>146.19</v>
      </c>
      <c r="AH141" s="20">
        <f t="shared" si="33"/>
        <v>550</v>
      </c>
      <c r="AI141" s="32">
        <f t="shared" si="34"/>
        <v>365.47499999999997</v>
      </c>
      <c r="AJ141" s="20"/>
      <c r="AK141" s="20"/>
      <c r="AL141" s="20">
        <v>5</v>
      </c>
    </row>
    <row r="142" spans="1:38" ht="12.75">
      <c r="A142" s="20">
        <v>3</v>
      </c>
      <c r="B142" s="20">
        <v>3</v>
      </c>
      <c r="C142" s="20" t="s">
        <v>37</v>
      </c>
      <c r="D142" s="20" t="s">
        <v>30</v>
      </c>
      <c r="E142" s="20">
        <v>75</v>
      </c>
      <c r="F142" s="20" t="s">
        <v>1420</v>
      </c>
      <c r="G142" s="20" t="s">
        <v>203</v>
      </c>
      <c r="H142" s="20" t="s">
        <v>23</v>
      </c>
      <c r="I142" s="20" t="s">
        <v>20</v>
      </c>
      <c r="J142" s="97">
        <v>34459</v>
      </c>
      <c r="K142" s="45" t="s">
        <v>19</v>
      </c>
      <c r="L142" s="96">
        <v>70</v>
      </c>
      <c r="M142" s="101">
        <v>0.7031</v>
      </c>
      <c r="N142" s="29">
        <v>170</v>
      </c>
      <c r="O142" s="20">
        <v>182.5</v>
      </c>
      <c r="P142" s="74">
        <v>185</v>
      </c>
      <c r="Q142" s="42"/>
      <c r="R142" s="20">
        <v>182.5</v>
      </c>
      <c r="S142" s="101">
        <f t="shared" si="28"/>
        <v>128.31574999999998</v>
      </c>
      <c r="T142" s="20">
        <v>115</v>
      </c>
      <c r="U142" s="20">
        <v>122.5</v>
      </c>
      <c r="V142" s="20">
        <v>125</v>
      </c>
      <c r="W142" s="42"/>
      <c r="X142" s="31">
        <v>125</v>
      </c>
      <c r="Y142" s="32">
        <f t="shared" si="29"/>
        <v>87.88749999999999</v>
      </c>
      <c r="Z142" s="20">
        <f t="shared" si="30"/>
        <v>307.5</v>
      </c>
      <c r="AA142" s="32">
        <f t="shared" si="31"/>
        <v>216.20325</v>
      </c>
      <c r="AB142" s="20">
        <v>215</v>
      </c>
      <c r="AC142" s="20">
        <v>225</v>
      </c>
      <c r="AD142" s="31">
        <v>230</v>
      </c>
      <c r="AE142" s="42"/>
      <c r="AF142" s="31">
        <v>230</v>
      </c>
      <c r="AG142" s="32">
        <f t="shared" si="32"/>
        <v>161.713</v>
      </c>
      <c r="AH142" s="20">
        <f t="shared" si="33"/>
        <v>537.5</v>
      </c>
      <c r="AI142" s="32">
        <f t="shared" si="34"/>
        <v>377.91625</v>
      </c>
      <c r="AJ142" s="20"/>
      <c r="AK142" s="20"/>
      <c r="AL142" s="20">
        <v>3</v>
      </c>
    </row>
    <row r="143" spans="1:38" ht="12.75">
      <c r="A143" s="20">
        <v>2</v>
      </c>
      <c r="B143" s="20">
        <v>4</v>
      </c>
      <c r="C143" s="20" t="s">
        <v>37</v>
      </c>
      <c r="D143" s="20" t="s">
        <v>30</v>
      </c>
      <c r="E143" s="20">
        <v>75</v>
      </c>
      <c r="F143" s="20" t="s">
        <v>1421</v>
      </c>
      <c r="G143" s="20" t="s">
        <v>203</v>
      </c>
      <c r="H143" s="20" t="s">
        <v>23</v>
      </c>
      <c r="I143" s="20" t="s">
        <v>20</v>
      </c>
      <c r="J143" s="97">
        <v>30799</v>
      </c>
      <c r="K143" s="45" t="s">
        <v>19</v>
      </c>
      <c r="L143" s="96">
        <v>73.9</v>
      </c>
      <c r="M143" s="101">
        <v>0.6723</v>
      </c>
      <c r="N143" s="29">
        <v>160</v>
      </c>
      <c r="O143" s="20">
        <v>170</v>
      </c>
      <c r="P143" s="20">
        <v>175</v>
      </c>
      <c r="Q143" s="42"/>
      <c r="R143" s="20">
        <v>200</v>
      </c>
      <c r="S143" s="101">
        <f aca="true" t="shared" si="35" ref="S143:S174">R143*M143</f>
        <v>134.46</v>
      </c>
      <c r="T143" s="20">
        <v>120</v>
      </c>
      <c r="U143" s="20">
        <v>132.5</v>
      </c>
      <c r="V143" s="69">
        <v>137.5</v>
      </c>
      <c r="W143" s="42"/>
      <c r="X143" s="31">
        <v>132.5</v>
      </c>
      <c r="Y143" s="32">
        <f aca="true" t="shared" si="36" ref="Y143:Y174">X143*M143</f>
        <v>89.07975</v>
      </c>
      <c r="Z143" s="20">
        <f aca="true" t="shared" si="37" ref="Z143:Z174">X143+R143</f>
        <v>332.5</v>
      </c>
      <c r="AA143" s="32">
        <f aca="true" t="shared" si="38" ref="AA143:AA174">Z143*M143</f>
        <v>223.53975</v>
      </c>
      <c r="AB143" s="20">
        <v>185</v>
      </c>
      <c r="AC143" s="20">
        <v>197.5</v>
      </c>
      <c r="AD143" s="31">
        <v>205</v>
      </c>
      <c r="AE143" s="42"/>
      <c r="AF143" s="31">
        <v>205</v>
      </c>
      <c r="AG143" s="32">
        <f aca="true" t="shared" si="39" ref="AG143:AG174">AF143*M143</f>
        <v>137.82150000000001</v>
      </c>
      <c r="AH143" s="20">
        <f aca="true" t="shared" si="40" ref="AH143:AH174">AF143+Z143</f>
        <v>537.5</v>
      </c>
      <c r="AI143" s="32">
        <f aca="true" t="shared" si="41" ref="AI143:AI174">AH143*M143</f>
        <v>361.36125</v>
      </c>
      <c r="AJ143" s="20"/>
      <c r="AK143" s="20"/>
      <c r="AL143" s="20">
        <v>2</v>
      </c>
    </row>
    <row r="144" spans="1:38" ht="12.75">
      <c r="A144" s="20">
        <v>1</v>
      </c>
      <c r="B144" s="20">
        <v>5</v>
      </c>
      <c r="C144" s="20" t="s">
        <v>37</v>
      </c>
      <c r="D144" s="20" t="s">
        <v>30</v>
      </c>
      <c r="E144" s="20">
        <v>75</v>
      </c>
      <c r="F144" s="20" t="s">
        <v>1419</v>
      </c>
      <c r="G144" s="20" t="s">
        <v>196</v>
      </c>
      <c r="H144" s="20" t="s">
        <v>196</v>
      </c>
      <c r="I144" s="20" t="s">
        <v>20</v>
      </c>
      <c r="J144" s="97">
        <v>32745</v>
      </c>
      <c r="K144" s="45" t="s">
        <v>19</v>
      </c>
      <c r="L144" s="96">
        <v>70.9</v>
      </c>
      <c r="M144" s="101">
        <v>0.6955</v>
      </c>
      <c r="N144" s="29">
        <v>175</v>
      </c>
      <c r="O144" s="74">
        <v>185</v>
      </c>
      <c r="P144" s="74">
        <v>185</v>
      </c>
      <c r="Q144" s="42"/>
      <c r="R144" s="20">
        <v>175</v>
      </c>
      <c r="S144" s="101">
        <f t="shared" si="35"/>
        <v>121.7125</v>
      </c>
      <c r="T144" s="69">
        <v>125</v>
      </c>
      <c r="U144" s="20">
        <v>125</v>
      </c>
      <c r="V144" s="69">
        <v>130</v>
      </c>
      <c r="W144" s="42"/>
      <c r="X144" s="31">
        <v>125</v>
      </c>
      <c r="Y144" s="32">
        <f t="shared" si="36"/>
        <v>86.9375</v>
      </c>
      <c r="Z144" s="20">
        <f t="shared" si="37"/>
        <v>300</v>
      </c>
      <c r="AA144" s="32">
        <f t="shared" si="38"/>
        <v>208.65</v>
      </c>
      <c r="AB144" s="69">
        <v>200</v>
      </c>
      <c r="AC144" s="20">
        <v>200</v>
      </c>
      <c r="AD144" s="69">
        <v>220</v>
      </c>
      <c r="AE144" s="42"/>
      <c r="AF144" s="31">
        <v>200</v>
      </c>
      <c r="AG144" s="32">
        <f t="shared" si="39"/>
        <v>139.1</v>
      </c>
      <c r="AH144" s="20">
        <f t="shared" si="40"/>
        <v>500</v>
      </c>
      <c r="AI144" s="32">
        <f t="shared" si="41"/>
        <v>347.75</v>
      </c>
      <c r="AJ144" s="20"/>
      <c r="AK144" s="20"/>
      <c r="AL144" s="20">
        <v>1</v>
      </c>
    </row>
    <row r="145" spans="1:38" ht="12.75">
      <c r="A145" s="20">
        <v>0</v>
      </c>
      <c r="B145" s="20">
        <v>6</v>
      </c>
      <c r="C145" s="20" t="s">
        <v>37</v>
      </c>
      <c r="D145" s="20" t="s">
        <v>30</v>
      </c>
      <c r="E145" s="20">
        <v>75</v>
      </c>
      <c r="F145" s="20" t="s">
        <v>1410</v>
      </c>
      <c r="G145" s="20" t="s">
        <v>203</v>
      </c>
      <c r="H145" s="20" t="s">
        <v>23</v>
      </c>
      <c r="I145" s="20" t="s">
        <v>20</v>
      </c>
      <c r="J145" s="97">
        <v>31682</v>
      </c>
      <c r="K145" s="45" t="s">
        <v>19</v>
      </c>
      <c r="L145" s="96">
        <v>70.45</v>
      </c>
      <c r="M145" s="101">
        <v>0.6989</v>
      </c>
      <c r="N145" s="74">
        <v>140</v>
      </c>
      <c r="O145" s="20">
        <v>140</v>
      </c>
      <c r="P145" s="20">
        <v>150</v>
      </c>
      <c r="Q145" s="42"/>
      <c r="R145" s="20">
        <v>150</v>
      </c>
      <c r="S145" s="101">
        <f t="shared" si="35"/>
        <v>104.835</v>
      </c>
      <c r="T145" s="20">
        <v>100</v>
      </c>
      <c r="U145" s="69">
        <v>110</v>
      </c>
      <c r="V145" s="69">
        <v>110</v>
      </c>
      <c r="W145" s="42"/>
      <c r="X145" s="31">
        <v>100</v>
      </c>
      <c r="Y145" s="32">
        <f t="shared" si="36"/>
        <v>69.89</v>
      </c>
      <c r="Z145" s="20">
        <f t="shared" si="37"/>
        <v>250</v>
      </c>
      <c r="AA145" s="32">
        <f t="shared" si="38"/>
        <v>174.725</v>
      </c>
      <c r="AB145" s="20">
        <v>160</v>
      </c>
      <c r="AC145" s="20">
        <v>170</v>
      </c>
      <c r="AD145" s="31">
        <v>180</v>
      </c>
      <c r="AE145" s="42"/>
      <c r="AF145" s="31">
        <v>180</v>
      </c>
      <c r="AG145" s="32">
        <f t="shared" si="39"/>
        <v>125.80199999999999</v>
      </c>
      <c r="AH145" s="20">
        <f t="shared" si="40"/>
        <v>430</v>
      </c>
      <c r="AI145" s="32">
        <f t="shared" si="41"/>
        <v>300.527</v>
      </c>
      <c r="AJ145" s="20"/>
      <c r="AK145" s="20"/>
      <c r="AL145" s="20">
        <v>0</v>
      </c>
    </row>
    <row r="146" spans="1:38" ht="12.75">
      <c r="A146" s="20">
        <v>12</v>
      </c>
      <c r="B146" s="20">
        <v>1</v>
      </c>
      <c r="C146" s="20" t="s">
        <v>37</v>
      </c>
      <c r="D146" s="20" t="s">
        <v>30</v>
      </c>
      <c r="E146" s="20">
        <v>75</v>
      </c>
      <c r="F146" s="20" t="s">
        <v>1328</v>
      </c>
      <c r="G146" s="20" t="s">
        <v>526</v>
      </c>
      <c r="H146" s="20" t="s">
        <v>23</v>
      </c>
      <c r="I146" s="20" t="s">
        <v>20</v>
      </c>
      <c r="J146" s="97">
        <v>38488</v>
      </c>
      <c r="K146" s="45" t="s">
        <v>137</v>
      </c>
      <c r="L146" s="96">
        <v>69.1</v>
      </c>
      <c r="M146" s="101">
        <v>0.8745</v>
      </c>
      <c r="N146" s="29">
        <v>60</v>
      </c>
      <c r="O146" s="20">
        <v>70</v>
      </c>
      <c r="P146" s="20">
        <v>80</v>
      </c>
      <c r="Q146" s="42"/>
      <c r="R146" s="20">
        <v>80</v>
      </c>
      <c r="S146" s="101">
        <f t="shared" si="35"/>
        <v>69.96000000000001</v>
      </c>
      <c r="T146" s="69">
        <v>45</v>
      </c>
      <c r="U146" s="20">
        <v>45</v>
      </c>
      <c r="V146" s="20">
        <v>52.5</v>
      </c>
      <c r="W146" s="42"/>
      <c r="X146" s="31">
        <v>52.5</v>
      </c>
      <c r="Y146" s="32">
        <f t="shared" si="36"/>
        <v>45.91125</v>
      </c>
      <c r="Z146" s="20">
        <f t="shared" si="37"/>
        <v>132.5</v>
      </c>
      <c r="AA146" s="32">
        <f t="shared" si="38"/>
        <v>115.87125</v>
      </c>
      <c r="AB146" s="20">
        <v>70</v>
      </c>
      <c r="AC146" s="20">
        <v>80</v>
      </c>
      <c r="AD146" s="31">
        <v>90</v>
      </c>
      <c r="AE146" s="42"/>
      <c r="AF146" s="31">
        <v>90</v>
      </c>
      <c r="AG146" s="32">
        <f t="shared" si="39"/>
        <v>78.705</v>
      </c>
      <c r="AH146" s="20">
        <f t="shared" si="40"/>
        <v>222.5</v>
      </c>
      <c r="AI146" s="32">
        <f t="shared" si="41"/>
        <v>194.57625000000002</v>
      </c>
      <c r="AJ146" s="20"/>
      <c r="AK146" s="20" t="s">
        <v>1284</v>
      </c>
      <c r="AL146" s="20">
        <v>12</v>
      </c>
    </row>
    <row r="147" spans="1:38" ht="12.75">
      <c r="A147" s="20">
        <v>12</v>
      </c>
      <c r="B147" s="20">
        <v>1</v>
      </c>
      <c r="C147" s="20" t="s">
        <v>37</v>
      </c>
      <c r="D147" s="20" t="s">
        <v>30</v>
      </c>
      <c r="E147" s="20">
        <v>75</v>
      </c>
      <c r="F147" s="20" t="s">
        <v>1329</v>
      </c>
      <c r="G147" s="20" t="s">
        <v>1330</v>
      </c>
      <c r="H147" s="20" t="s">
        <v>23</v>
      </c>
      <c r="I147" s="20" t="s">
        <v>20</v>
      </c>
      <c r="J147" s="97">
        <v>37725</v>
      </c>
      <c r="K147" s="45" t="s">
        <v>135</v>
      </c>
      <c r="L147" s="96">
        <v>68.8</v>
      </c>
      <c r="M147" s="101">
        <v>0.8779</v>
      </c>
      <c r="N147" s="29">
        <v>70</v>
      </c>
      <c r="O147" s="74">
        <v>80</v>
      </c>
      <c r="P147" s="20">
        <v>80</v>
      </c>
      <c r="Q147" s="42"/>
      <c r="R147" s="20">
        <v>80</v>
      </c>
      <c r="S147" s="101">
        <f t="shared" si="35"/>
        <v>70.232</v>
      </c>
      <c r="T147" s="20">
        <v>50</v>
      </c>
      <c r="U147" s="69">
        <v>60</v>
      </c>
      <c r="V147" s="69">
        <v>60</v>
      </c>
      <c r="W147" s="42"/>
      <c r="X147" s="31">
        <v>50</v>
      </c>
      <c r="Y147" s="32">
        <f t="shared" si="36"/>
        <v>43.895</v>
      </c>
      <c r="Z147" s="20">
        <f t="shared" si="37"/>
        <v>130</v>
      </c>
      <c r="AA147" s="32">
        <f t="shared" si="38"/>
        <v>114.127</v>
      </c>
      <c r="AB147" s="20">
        <v>90</v>
      </c>
      <c r="AC147" s="20">
        <v>95</v>
      </c>
      <c r="AD147" s="31">
        <v>105</v>
      </c>
      <c r="AE147" s="42"/>
      <c r="AF147" s="31">
        <v>105</v>
      </c>
      <c r="AG147" s="32">
        <f t="shared" si="39"/>
        <v>92.1795</v>
      </c>
      <c r="AH147" s="20">
        <f t="shared" si="40"/>
        <v>235</v>
      </c>
      <c r="AI147" s="32">
        <f t="shared" si="41"/>
        <v>206.3065</v>
      </c>
      <c r="AJ147" s="20"/>
      <c r="AK147" s="20" t="s">
        <v>1331</v>
      </c>
      <c r="AL147" s="20">
        <v>12</v>
      </c>
    </row>
    <row r="148" spans="1:38" ht="12" customHeight="1">
      <c r="A148" s="20">
        <v>12</v>
      </c>
      <c r="B148" s="20">
        <v>1</v>
      </c>
      <c r="C148" s="20" t="s">
        <v>37</v>
      </c>
      <c r="D148" s="20" t="s">
        <v>30</v>
      </c>
      <c r="E148" s="20">
        <v>75</v>
      </c>
      <c r="F148" s="20" t="s">
        <v>1332</v>
      </c>
      <c r="G148" s="20" t="s">
        <v>1333</v>
      </c>
      <c r="H148" s="20" t="s">
        <v>23</v>
      </c>
      <c r="I148" s="20" t="s">
        <v>20</v>
      </c>
      <c r="J148" s="97">
        <v>37204</v>
      </c>
      <c r="K148" s="45" t="s">
        <v>165</v>
      </c>
      <c r="L148" s="96">
        <v>75</v>
      </c>
      <c r="M148" s="101">
        <v>0.7177</v>
      </c>
      <c r="N148" s="29">
        <v>65</v>
      </c>
      <c r="O148" s="20">
        <v>72.5</v>
      </c>
      <c r="P148" s="74">
        <v>80</v>
      </c>
      <c r="Q148" s="42"/>
      <c r="R148" s="20">
        <v>72.5</v>
      </c>
      <c r="S148" s="101">
        <f t="shared" si="35"/>
        <v>52.03325</v>
      </c>
      <c r="T148" s="20">
        <v>60</v>
      </c>
      <c r="U148" s="20">
        <v>65</v>
      </c>
      <c r="V148" s="69">
        <v>70</v>
      </c>
      <c r="W148" s="42"/>
      <c r="X148" s="31">
        <v>65</v>
      </c>
      <c r="Y148" s="32">
        <f t="shared" si="36"/>
        <v>46.6505</v>
      </c>
      <c r="Z148" s="20">
        <f t="shared" si="37"/>
        <v>137.5</v>
      </c>
      <c r="AA148" s="32">
        <f t="shared" si="38"/>
        <v>98.68375</v>
      </c>
      <c r="AB148" s="20">
        <v>105</v>
      </c>
      <c r="AC148" s="20">
        <v>110</v>
      </c>
      <c r="AD148" s="31">
        <v>117.5</v>
      </c>
      <c r="AE148" s="42"/>
      <c r="AF148" s="31">
        <v>117.5</v>
      </c>
      <c r="AG148" s="32">
        <f t="shared" si="39"/>
        <v>84.32975</v>
      </c>
      <c r="AH148" s="20">
        <f t="shared" si="40"/>
        <v>255</v>
      </c>
      <c r="AI148" s="32">
        <f t="shared" si="41"/>
        <v>183.0135</v>
      </c>
      <c r="AJ148" s="20"/>
      <c r="AK148" s="20"/>
      <c r="AL148" s="20">
        <v>12</v>
      </c>
    </row>
    <row r="149" spans="1:38" ht="12.75">
      <c r="A149" s="20">
        <v>12</v>
      </c>
      <c r="B149" s="20">
        <v>1</v>
      </c>
      <c r="C149" s="20" t="s">
        <v>37</v>
      </c>
      <c r="D149" s="20" t="s">
        <v>30</v>
      </c>
      <c r="E149" s="20">
        <v>82.5</v>
      </c>
      <c r="F149" s="20" t="s">
        <v>921</v>
      </c>
      <c r="G149" s="20" t="s">
        <v>64</v>
      </c>
      <c r="H149" s="20" t="s">
        <v>64</v>
      </c>
      <c r="I149" s="20" t="s">
        <v>64</v>
      </c>
      <c r="J149" s="97">
        <v>36053</v>
      </c>
      <c r="K149" s="45" t="s">
        <v>118</v>
      </c>
      <c r="L149" s="96">
        <v>81.5</v>
      </c>
      <c r="M149" s="101">
        <v>0.6246</v>
      </c>
      <c r="N149" s="29">
        <v>120</v>
      </c>
      <c r="O149" s="74">
        <v>130</v>
      </c>
      <c r="P149" s="20">
        <v>130</v>
      </c>
      <c r="Q149" s="42"/>
      <c r="R149" s="20">
        <v>130</v>
      </c>
      <c r="S149" s="101">
        <f t="shared" si="35"/>
        <v>81.19800000000001</v>
      </c>
      <c r="T149" s="20">
        <v>100</v>
      </c>
      <c r="U149" s="20">
        <v>110</v>
      </c>
      <c r="V149" s="69">
        <v>120</v>
      </c>
      <c r="W149" s="42"/>
      <c r="X149" s="31">
        <v>110</v>
      </c>
      <c r="Y149" s="32">
        <f t="shared" si="36"/>
        <v>68.706</v>
      </c>
      <c r="Z149" s="20">
        <f t="shared" si="37"/>
        <v>240</v>
      </c>
      <c r="AA149" s="32">
        <f t="shared" si="38"/>
        <v>149.904</v>
      </c>
      <c r="AB149" s="20">
        <v>170</v>
      </c>
      <c r="AC149" s="20">
        <v>180</v>
      </c>
      <c r="AD149" s="31">
        <v>190</v>
      </c>
      <c r="AE149" s="42"/>
      <c r="AF149" s="31">
        <v>190</v>
      </c>
      <c r="AG149" s="32">
        <f t="shared" si="39"/>
        <v>118.674</v>
      </c>
      <c r="AH149" s="20">
        <f t="shared" si="40"/>
        <v>430</v>
      </c>
      <c r="AI149" s="32">
        <f t="shared" si="41"/>
        <v>268.57800000000003</v>
      </c>
      <c r="AJ149" s="20"/>
      <c r="AK149" s="20" t="s">
        <v>1478</v>
      </c>
      <c r="AL149" s="20">
        <v>12</v>
      </c>
    </row>
    <row r="150" spans="1:38" ht="12.75">
      <c r="A150" s="20">
        <v>12</v>
      </c>
      <c r="B150" s="20">
        <v>1</v>
      </c>
      <c r="C150" s="20" t="s">
        <v>37</v>
      </c>
      <c r="D150" s="20" t="s">
        <v>30</v>
      </c>
      <c r="E150" s="20">
        <v>82.5</v>
      </c>
      <c r="F150" s="20" t="s">
        <v>1479</v>
      </c>
      <c r="G150" s="20" t="s">
        <v>196</v>
      </c>
      <c r="H150" s="20" t="s">
        <v>196</v>
      </c>
      <c r="I150" s="20" t="s">
        <v>20</v>
      </c>
      <c r="J150" s="97">
        <v>26615</v>
      </c>
      <c r="K150" s="45" t="s">
        <v>52</v>
      </c>
      <c r="L150" s="96">
        <v>81.1</v>
      </c>
      <c r="M150" s="101">
        <v>0.67</v>
      </c>
      <c r="N150" s="29">
        <v>190</v>
      </c>
      <c r="O150" s="20">
        <v>200</v>
      </c>
      <c r="P150" s="20">
        <v>210</v>
      </c>
      <c r="Q150" s="42"/>
      <c r="R150" s="20">
        <v>210</v>
      </c>
      <c r="S150" s="101">
        <f t="shared" si="35"/>
        <v>140.70000000000002</v>
      </c>
      <c r="T150" s="20">
        <v>135</v>
      </c>
      <c r="U150" s="20">
        <v>140</v>
      </c>
      <c r="V150" s="20">
        <v>145</v>
      </c>
      <c r="W150" s="42"/>
      <c r="X150" s="31">
        <v>145</v>
      </c>
      <c r="Y150" s="32">
        <f t="shared" si="36"/>
        <v>97.15</v>
      </c>
      <c r="Z150" s="20">
        <f t="shared" si="37"/>
        <v>355</v>
      </c>
      <c r="AA150" s="32">
        <f t="shared" si="38"/>
        <v>237.85000000000002</v>
      </c>
      <c r="AB150" s="20">
        <v>215</v>
      </c>
      <c r="AC150" s="20">
        <v>225</v>
      </c>
      <c r="AD150" s="31">
        <v>235</v>
      </c>
      <c r="AE150" s="42"/>
      <c r="AF150" s="31">
        <v>235</v>
      </c>
      <c r="AG150" s="32">
        <f t="shared" si="39"/>
        <v>157.45000000000002</v>
      </c>
      <c r="AH150" s="20">
        <f t="shared" si="40"/>
        <v>590</v>
      </c>
      <c r="AI150" s="32">
        <f t="shared" si="41"/>
        <v>395.3</v>
      </c>
      <c r="AJ150" s="20"/>
      <c r="AK150" s="20" t="s">
        <v>1480</v>
      </c>
      <c r="AL150" s="20">
        <v>12</v>
      </c>
    </row>
    <row r="151" spans="1:38" ht="12.75">
      <c r="A151" s="20">
        <v>12</v>
      </c>
      <c r="B151" s="20">
        <v>1</v>
      </c>
      <c r="C151" s="20" t="s">
        <v>37</v>
      </c>
      <c r="D151" s="20" t="s">
        <v>30</v>
      </c>
      <c r="E151" s="20">
        <v>82.5</v>
      </c>
      <c r="F151" s="20" t="s">
        <v>1474</v>
      </c>
      <c r="G151" s="20" t="s">
        <v>1228</v>
      </c>
      <c r="H151" s="20" t="s">
        <v>196</v>
      </c>
      <c r="I151" s="20" t="s">
        <v>20</v>
      </c>
      <c r="J151" s="97">
        <v>23087</v>
      </c>
      <c r="K151" s="45" t="s">
        <v>158</v>
      </c>
      <c r="L151" s="96">
        <v>82.5</v>
      </c>
      <c r="M151" s="101">
        <v>0.8546</v>
      </c>
      <c r="N151" s="29">
        <v>165</v>
      </c>
      <c r="O151" s="20">
        <v>175</v>
      </c>
      <c r="P151" s="20">
        <v>0</v>
      </c>
      <c r="Q151" s="42"/>
      <c r="R151" s="20">
        <v>175</v>
      </c>
      <c r="S151" s="101">
        <f t="shared" si="35"/>
        <v>149.555</v>
      </c>
      <c r="T151" s="20">
        <v>90</v>
      </c>
      <c r="U151" s="20">
        <v>100</v>
      </c>
      <c r="V151" s="69">
        <v>110</v>
      </c>
      <c r="W151" s="42"/>
      <c r="X151" s="31">
        <v>100</v>
      </c>
      <c r="Y151" s="32">
        <f t="shared" si="36"/>
        <v>85.46000000000001</v>
      </c>
      <c r="Z151" s="20">
        <f t="shared" si="37"/>
        <v>275</v>
      </c>
      <c r="AA151" s="32">
        <f t="shared" si="38"/>
        <v>235.01500000000001</v>
      </c>
      <c r="AB151" s="20">
        <v>170</v>
      </c>
      <c r="AC151" s="20">
        <v>180</v>
      </c>
      <c r="AD151" s="31">
        <v>185</v>
      </c>
      <c r="AE151" s="42"/>
      <c r="AF151" s="31">
        <v>185</v>
      </c>
      <c r="AG151" s="32">
        <f t="shared" si="39"/>
        <v>158.101</v>
      </c>
      <c r="AH151" s="20">
        <f t="shared" si="40"/>
        <v>460</v>
      </c>
      <c r="AI151" s="32">
        <f t="shared" si="41"/>
        <v>393.116</v>
      </c>
      <c r="AJ151" s="20"/>
      <c r="AK151" s="20" t="s">
        <v>610</v>
      </c>
      <c r="AL151" s="20">
        <v>12</v>
      </c>
    </row>
    <row r="152" spans="1:38" ht="12.75">
      <c r="A152" s="20">
        <v>12</v>
      </c>
      <c r="B152" s="20">
        <v>1</v>
      </c>
      <c r="C152" s="20" t="s">
        <v>37</v>
      </c>
      <c r="D152" s="20" t="s">
        <v>30</v>
      </c>
      <c r="E152" s="20">
        <v>82.5</v>
      </c>
      <c r="F152" s="20" t="s">
        <v>1475</v>
      </c>
      <c r="G152" s="20" t="s">
        <v>1476</v>
      </c>
      <c r="H152" s="20" t="s">
        <v>1476</v>
      </c>
      <c r="I152" s="20" t="s">
        <v>20</v>
      </c>
      <c r="J152" s="97">
        <v>18874</v>
      </c>
      <c r="K152" s="45" t="s">
        <v>171</v>
      </c>
      <c r="L152" s="96">
        <v>77.1</v>
      </c>
      <c r="M152" s="101">
        <v>1.3075</v>
      </c>
      <c r="N152" s="29">
        <v>140</v>
      </c>
      <c r="O152" s="20">
        <v>150</v>
      </c>
      <c r="P152" s="20">
        <v>160</v>
      </c>
      <c r="Q152" s="42"/>
      <c r="R152" s="20">
        <v>160</v>
      </c>
      <c r="S152" s="101">
        <f t="shared" si="35"/>
        <v>209.20000000000002</v>
      </c>
      <c r="T152" s="69">
        <v>90</v>
      </c>
      <c r="U152" s="20">
        <v>95</v>
      </c>
      <c r="V152" s="69">
        <v>100</v>
      </c>
      <c r="W152" s="42"/>
      <c r="X152" s="31">
        <v>95</v>
      </c>
      <c r="Y152" s="32">
        <f t="shared" si="36"/>
        <v>124.2125</v>
      </c>
      <c r="Z152" s="20">
        <f t="shared" si="37"/>
        <v>255</v>
      </c>
      <c r="AA152" s="32">
        <f t="shared" si="38"/>
        <v>333.4125</v>
      </c>
      <c r="AB152" s="20">
        <v>195</v>
      </c>
      <c r="AC152" s="20">
        <v>205</v>
      </c>
      <c r="AD152" s="31">
        <v>215</v>
      </c>
      <c r="AE152" s="42"/>
      <c r="AF152" s="31">
        <v>215</v>
      </c>
      <c r="AG152" s="32">
        <f t="shared" si="39"/>
        <v>281.1125</v>
      </c>
      <c r="AH152" s="20">
        <f t="shared" si="40"/>
        <v>470</v>
      </c>
      <c r="AI152" s="32">
        <f t="shared" si="41"/>
        <v>614.5250000000001</v>
      </c>
      <c r="AJ152" s="20" t="s">
        <v>370</v>
      </c>
      <c r="AK152" s="20"/>
      <c r="AL152" s="20">
        <v>48</v>
      </c>
    </row>
    <row r="153" spans="1:38" ht="12.75">
      <c r="A153" s="20">
        <v>12</v>
      </c>
      <c r="B153" s="20">
        <v>1</v>
      </c>
      <c r="C153" s="20" t="s">
        <v>37</v>
      </c>
      <c r="D153" s="20" t="s">
        <v>30</v>
      </c>
      <c r="E153" s="20">
        <v>82.5</v>
      </c>
      <c r="F153" s="20" t="s">
        <v>1495</v>
      </c>
      <c r="G153" s="20" t="s">
        <v>674</v>
      </c>
      <c r="H153" s="20" t="s">
        <v>23</v>
      </c>
      <c r="I153" s="20" t="s">
        <v>20</v>
      </c>
      <c r="J153" s="97">
        <v>30265</v>
      </c>
      <c r="K153" s="45" t="s">
        <v>19</v>
      </c>
      <c r="L153" s="96">
        <v>81.5</v>
      </c>
      <c r="M153" s="101">
        <v>0.6246</v>
      </c>
      <c r="N153" s="29">
        <v>200</v>
      </c>
      <c r="O153" s="20">
        <v>210</v>
      </c>
      <c r="P153" s="74">
        <v>220</v>
      </c>
      <c r="Q153" s="42"/>
      <c r="R153" s="20">
        <v>210</v>
      </c>
      <c r="S153" s="101">
        <f t="shared" si="35"/>
        <v>131.166</v>
      </c>
      <c r="T153" s="69">
        <v>155</v>
      </c>
      <c r="U153" s="20">
        <v>160</v>
      </c>
      <c r="V153" s="20">
        <v>165</v>
      </c>
      <c r="W153" s="42"/>
      <c r="X153" s="31">
        <v>165</v>
      </c>
      <c r="Y153" s="32">
        <f t="shared" si="36"/>
        <v>103.05900000000001</v>
      </c>
      <c r="Z153" s="20">
        <f t="shared" si="37"/>
        <v>375</v>
      </c>
      <c r="AA153" s="32">
        <f t="shared" si="38"/>
        <v>234.22500000000002</v>
      </c>
      <c r="AB153" s="20">
        <v>220</v>
      </c>
      <c r="AC153" s="20">
        <v>230</v>
      </c>
      <c r="AD153" s="31">
        <v>245</v>
      </c>
      <c r="AE153" s="42"/>
      <c r="AF153" s="31">
        <v>245</v>
      </c>
      <c r="AG153" s="32">
        <f t="shared" si="39"/>
        <v>153.02700000000002</v>
      </c>
      <c r="AH153" s="20">
        <f t="shared" si="40"/>
        <v>620</v>
      </c>
      <c r="AI153" s="32">
        <f t="shared" si="41"/>
        <v>387.252</v>
      </c>
      <c r="AJ153" s="20" t="s">
        <v>375</v>
      </c>
      <c r="AK153" s="20"/>
      <c r="AL153" s="20">
        <v>21</v>
      </c>
    </row>
    <row r="154" spans="1:38" ht="12.75">
      <c r="A154" s="20">
        <v>5</v>
      </c>
      <c r="B154" s="20">
        <v>2</v>
      </c>
      <c r="C154" s="20" t="s">
        <v>37</v>
      </c>
      <c r="D154" s="20" t="s">
        <v>30</v>
      </c>
      <c r="E154" s="20">
        <v>82.5</v>
      </c>
      <c r="F154" s="20" t="s">
        <v>1483</v>
      </c>
      <c r="G154" s="20" t="s">
        <v>99</v>
      </c>
      <c r="H154" s="20" t="s">
        <v>88</v>
      </c>
      <c r="I154" s="20" t="s">
        <v>20</v>
      </c>
      <c r="J154" s="97">
        <v>30586</v>
      </c>
      <c r="K154" s="45" t="s">
        <v>19</v>
      </c>
      <c r="L154" s="96">
        <v>81</v>
      </c>
      <c r="M154" s="101">
        <v>0.6273</v>
      </c>
      <c r="N154" s="29">
        <v>200</v>
      </c>
      <c r="O154" s="74">
        <v>220</v>
      </c>
      <c r="P154" s="74">
        <v>220</v>
      </c>
      <c r="Q154" s="42"/>
      <c r="R154" s="20">
        <v>200</v>
      </c>
      <c r="S154" s="101">
        <f t="shared" si="35"/>
        <v>125.46</v>
      </c>
      <c r="T154" s="20">
        <v>115</v>
      </c>
      <c r="U154" s="20">
        <v>120</v>
      </c>
      <c r="V154" s="69">
        <v>125</v>
      </c>
      <c r="W154" s="42"/>
      <c r="X154" s="31">
        <v>120</v>
      </c>
      <c r="Y154" s="32">
        <f t="shared" si="36"/>
        <v>75.276</v>
      </c>
      <c r="Z154" s="20">
        <f t="shared" si="37"/>
        <v>320</v>
      </c>
      <c r="AA154" s="32">
        <f t="shared" si="38"/>
        <v>200.736</v>
      </c>
      <c r="AB154" s="20">
        <v>240</v>
      </c>
      <c r="AC154" s="20">
        <v>250</v>
      </c>
      <c r="AD154" s="69">
        <v>260</v>
      </c>
      <c r="AE154" s="42"/>
      <c r="AF154" s="31">
        <v>250</v>
      </c>
      <c r="AG154" s="32">
        <f t="shared" si="39"/>
        <v>156.825</v>
      </c>
      <c r="AH154" s="20">
        <f t="shared" si="40"/>
        <v>570</v>
      </c>
      <c r="AI154" s="32">
        <f t="shared" si="41"/>
        <v>357.561</v>
      </c>
      <c r="AJ154" s="20"/>
      <c r="AK154" s="20" t="s">
        <v>84</v>
      </c>
      <c r="AL154" s="20">
        <v>5</v>
      </c>
    </row>
    <row r="155" spans="1:38" ht="12.75">
      <c r="A155" s="20">
        <v>3</v>
      </c>
      <c r="B155" s="20">
        <v>3</v>
      </c>
      <c r="C155" s="20" t="s">
        <v>37</v>
      </c>
      <c r="D155" s="20" t="s">
        <v>30</v>
      </c>
      <c r="E155" s="20">
        <v>82.5</v>
      </c>
      <c r="F155" s="20" t="s">
        <v>1485</v>
      </c>
      <c r="G155" s="20" t="s">
        <v>1320</v>
      </c>
      <c r="H155" s="20" t="s">
        <v>35</v>
      </c>
      <c r="I155" s="20" t="s">
        <v>20</v>
      </c>
      <c r="J155" s="97">
        <v>32253</v>
      </c>
      <c r="K155" s="45" t="s">
        <v>19</v>
      </c>
      <c r="L155" s="96">
        <v>82.25</v>
      </c>
      <c r="M155" s="101">
        <v>0.6203</v>
      </c>
      <c r="N155" s="29">
        <v>180</v>
      </c>
      <c r="O155" s="20">
        <v>200</v>
      </c>
      <c r="P155" s="74">
        <v>210</v>
      </c>
      <c r="Q155" s="42"/>
      <c r="R155" s="20">
        <v>200</v>
      </c>
      <c r="S155" s="101">
        <f t="shared" si="35"/>
        <v>124.05999999999999</v>
      </c>
      <c r="T155" s="20">
        <v>130</v>
      </c>
      <c r="U155" s="20">
        <v>140</v>
      </c>
      <c r="V155" s="20">
        <v>142.5</v>
      </c>
      <c r="W155" s="42"/>
      <c r="X155" s="31">
        <v>142.5</v>
      </c>
      <c r="Y155" s="32">
        <f t="shared" si="36"/>
        <v>88.39274999999999</v>
      </c>
      <c r="Z155" s="20">
        <f t="shared" si="37"/>
        <v>342.5</v>
      </c>
      <c r="AA155" s="32">
        <f t="shared" si="38"/>
        <v>212.45274999999998</v>
      </c>
      <c r="AB155" s="69">
        <v>195</v>
      </c>
      <c r="AC155" s="20">
        <v>205</v>
      </c>
      <c r="AD155" s="31">
        <v>217.5</v>
      </c>
      <c r="AE155" s="42"/>
      <c r="AF155" s="31">
        <v>217.5</v>
      </c>
      <c r="AG155" s="32">
        <f t="shared" si="39"/>
        <v>134.91525</v>
      </c>
      <c r="AH155" s="20">
        <f t="shared" si="40"/>
        <v>560</v>
      </c>
      <c r="AI155" s="32">
        <f t="shared" si="41"/>
        <v>347.368</v>
      </c>
      <c r="AJ155" s="20"/>
      <c r="AK155" s="20"/>
      <c r="AL155" s="20">
        <v>3</v>
      </c>
    </row>
    <row r="156" spans="1:38" ht="12.75">
      <c r="A156" s="20">
        <v>2</v>
      </c>
      <c r="B156" s="20">
        <v>4</v>
      </c>
      <c r="C156" s="20" t="s">
        <v>37</v>
      </c>
      <c r="D156" s="20" t="s">
        <v>30</v>
      </c>
      <c r="E156" s="20">
        <v>82.5</v>
      </c>
      <c r="F156" s="20" t="s">
        <v>1492</v>
      </c>
      <c r="G156" s="20" t="s">
        <v>1493</v>
      </c>
      <c r="H156" s="20" t="s">
        <v>49</v>
      </c>
      <c r="I156" s="20" t="s">
        <v>20</v>
      </c>
      <c r="J156" s="97">
        <v>30635</v>
      </c>
      <c r="K156" s="45" t="s">
        <v>19</v>
      </c>
      <c r="L156" s="96">
        <v>81.1</v>
      </c>
      <c r="M156" s="101">
        <v>0.6268</v>
      </c>
      <c r="N156" s="29">
        <v>180</v>
      </c>
      <c r="O156" s="74">
        <v>185</v>
      </c>
      <c r="P156" s="20">
        <v>190</v>
      </c>
      <c r="Q156" s="42"/>
      <c r="R156" s="20">
        <v>190</v>
      </c>
      <c r="S156" s="101">
        <f t="shared" si="35"/>
        <v>119.092</v>
      </c>
      <c r="T156" s="20">
        <v>135</v>
      </c>
      <c r="U156" s="20">
        <v>142.5</v>
      </c>
      <c r="V156" s="20">
        <v>147.5</v>
      </c>
      <c r="W156" s="42"/>
      <c r="X156" s="31">
        <v>147.5</v>
      </c>
      <c r="Y156" s="32">
        <f t="shared" si="36"/>
        <v>92.453</v>
      </c>
      <c r="Z156" s="20">
        <f t="shared" si="37"/>
        <v>337.5</v>
      </c>
      <c r="AA156" s="32">
        <f t="shared" si="38"/>
        <v>211.54500000000002</v>
      </c>
      <c r="AB156" s="20">
        <v>220</v>
      </c>
      <c r="AC156" s="69">
        <v>235</v>
      </c>
      <c r="AD156" s="69">
        <v>235</v>
      </c>
      <c r="AE156" s="42"/>
      <c r="AF156" s="31">
        <v>220</v>
      </c>
      <c r="AG156" s="32">
        <f t="shared" si="39"/>
        <v>137.89600000000002</v>
      </c>
      <c r="AH156" s="20">
        <f t="shared" si="40"/>
        <v>557.5</v>
      </c>
      <c r="AI156" s="32">
        <f t="shared" si="41"/>
        <v>349.44100000000003</v>
      </c>
      <c r="AJ156" s="20"/>
      <c r="AK156" s="20" t="s">
        <v>1494</v>
      </c>
      <c r="AL156" s="20">
        <v>2</v>
      </c>
    </row>
    <row r="157" spans="1:38" ht="12.75">
      <c r="A157" s="20">
        <v>1</v>
      </c>
      <c r="B157" s="20">
        <v>5</v>
      </c>
      <c r="C157" s="20" t="s">
        <v>37</v>
      </c>
      <c r="D157" s="20" t="s">
        <v>30</v>
      </c>
      <c r="E157" s="20">
        <v>82.5</v>
      </c>
      <c r="F157" s="20" t="s">
        <v>1491</v>
      </c>
      <c r="G157" s="20" t="s">
        <v>203</v>
      </c>
      <c r="H157" s="20" t="s">
        <v>23</v>
      </c>
      <c r="I157" s="20" t="s">
        <v>20</v>
      </c>
      <c r="J157" s="97">
        <v>32783</v>
      </c>
      <c r="K157" s="45" t="s">
        <v>19</v>
      </c>
      <c r="L157" s="96">
        <v>82.35</v>
      </c>
      <c r="M157" s="101">
        <v>0.6203</v>
      </c>
      <c r="N157" s="29">
        <v>185</v>
      </c>
      <c r="O157" s="20">
        <v>195</v>
      </c>
      <c r="P157" s="20">
        <v>200</v>
      </c>
      <c r="Q157" s="42"/>
      <c r="R157" s="20">
        <v>200</v>
      </c>
      <c r="S157" s="101">
        <f t="shared" si="35"/>
        <v>124.05999999999999</v>
      </c>
      <c r="T157" s="20">
        <v>115</v>
      </c>
      <c r="U157" s="20">
        <v>125</v>
      </c>
      <c r="V157" s="20">
        <v>127.5</v>
      </c>
      <c r="W157" s="42"/>
      <c r="X157" s="31">
        <v>127.5</v>
      </c>
      <c r="Y157" s="32">
        <f t="shared" si="36"/>
        <v>79.08825</v>
      </c>
      <c r="Z157" s="20">
        <f t="shared" si="37"/>
        <v>327.5</v>
      </c>
      <c r="AA157" s="32">
        <f t="shared" si="38"/>
        <v>203.14825</v>
      </c>
      <c r="AB157" s="20">
        <v>225</v>
      </c>
      <c r="AC157" s="69">
        <v>240</v>
      </c>
      <c r="AD157" s="69">
        <v>240</v>
      </c>
      <c r="AE157" s="42"/>
      <c r="AF157" s="31">
        <v>225</v>
      </c>
      <c r="AG157" s="32">
        <f t="shared" si="39"/>
        <v>139.5675</v>
      </c>
      <c r="AH157" s="20">
        <f t="shared" si="40"/>
        <v>552.5</v>
      </c>
      <c r="AI157" s="32">
        <f t="shared" si="41"/>
        <v>342.71574999999996</v>
      </c>
      <c r="AJ157" s="20"/>
      <c r="AK157" s="20"/>
      <c r="AL157" s="20">
        <v>1</v>
      </c>
    </row>
    <row r="158" spans="1:38" ht="12.75">
      <c r="A158" s="20">
        <v>0</v>
      </c>
      <c r="B158" s="20">
        <v>6</v>
      </c>
      <c r="C158" s="20" t="s">
        <v>37</v>
      </c>
      <c r="D158" s="20" t="s">
        <v>30</v>
      </c>
      <c r="E158" s="20">
        <v>82.5</v>
      </c>
      <c r="F158" s="20" t="s">
        <v>1489</v>
      </c>
      <c r="G158" s="20" t="s">
        <v>1213</v>
      </c>
      <c r="H158" s="20" t="s">
        <v>23</v>
      </c>
      <c r="I158" s="20" t="s">
        <v>20</v>
      </c>
      <c r="J158" s="97">
        <v>30649</v>
      </c>
      <c r="K158" s="45" t="s">
        <v>19</v>
      </c>
      <c r="L158" s="96">
        <v>81.6</v>
      </c>
      <c r="M158" s="101">
        <v>0.6241</v>
      </c>
      <c r="N158" s="29">
        <v>190</v>
      </c>
      <c r="O158" s="20">
        <v>200</v>
      </c>
      <c r="P158" s="74">
        <v>207.5</v>
      </c>
      <c r="Q158" s="42"/>
      <c r="R158" s="20">
        <v>200</v>
      </c>
      <c r="S158" s="101">
        <f t="shared" si="35"/>
        <v>124.82</v>
      </c>
      <c r="T158" s="20">
        <v>130</v>
      </c>
      <c r="U158" s="20">
        <v>132.5</v>
      </c>
      <c r="V158" s="69">
        <v>135</v>
      </c>
      <c r="W158" s="42"/>
      <c r="X158" s="31">
        <v>132.5</v>
      </c>
      <c r="Y158" s="32">
        <f t="shared" si="36"/>
        <v>82.69324999999999</v>
      </c>
      <c r="Z158" s="20">
        <f t="shared" si="37"/>
        <v>332.5</v>
      </c>
      <c r="AA158" s="32">
        <f t="shared" si="38"/>
        <v>207.51325</v>
      </c>
      <c r="AB158" s="20">
        <v>205</v>
      </c>
      <c r="AC158" s="20">
        <v>212.5</v>
      </c>
      <c r="AD158" s="69">
        <v>220</v>
      </c>
      <c r="AE158" s="42"/>
      <c r="AF158" s="31">
        <v>212.5</v>
      </c>
      <c r="AG158" s="32">
        <f t="shared" si="39"/>
        <v>132.62125</v>
      </c>
      <c r="AH158" s="20">
        <f t="shared" si="40"/>
        <v>545</v>
      </c>
      <c r="AI158" s="32">
        <f t="shared" si="41"/>
        <v>340.1345</v>
      </c>
      <c r="AJ158" s="20"/>
      <c r="AK158" s="20" t="s">
        <v>1490</v>
      </c>
      <c r="AL158" s="20">
        <v>0</v>
      </c>
    </row>
    <row r="159" spans="1:38" ht="12.75">
      <c r="A159" s="20">
        <v>0</v>
      </c>
      <c r="B159" s="20">
        <v>7</v>
      </c>
      <c r="C159" s="20" t="s">
        <v>37</v>
      </c>
      <c r="D159" s="20" t="s">
        <v>30</v>
      </c>
      <c r="E159" s="20">
        <v>82.5</v>
      </c>
      <c r="F159" s="20" t="s">
        <v>1488</v>
      </c>
      <c r="G159" s="20" t="s">
        <v>62</v>
      </c>
      <c r="H159" s="20" t="s">
        <v>62</v>
      </c>
      <c r="I159" s="20" t="s">
        <v>20</v>
      </c>
      <c r="J159" s="97">
        <v>34026</v>
      </c>
      <c r="K159" s="45" t="s">
        <v>19</v>
      </c>
      <c r="L159" s="96">
        <v>82.5</v>
      </c>
      <c r="M159" s="101">
        <v>0.6193</v>
      </c>
      <c r="N159" s="29">
        <v>170</v>
      </c>
      <c r="O159" s="74">
        <v>180</v>
      </c>
      <c r="P159" s="74">
        <v>200</v>
      </c>
      <c r="Q159" s="42"/>
      <c r="R159" s="20">
        <v>170</v>
      </c>
      <c r="S159" s="101">
        <f t="shared" si="35"/>
        <v>105.28099999999999</v>
      </c>
      <c r="T159" s="20">
        <v>125</v>
      </c>
      <c r="U159" s="20">
        <v>137.5</v>
      </c>
      <c r="V159" s="69">
        <v>147.5</v>
      </c>
      <c r="W159" s="42"/>
      <c r="X159" s="31">
        <v>137.5</v>
      </c>
      <c r="Y159" s="32">
        <f t="shared" si="36"/>
        <v>85.15374999999999</v>
      </c>
      <c r="Z159" s="20">
        <f t="shared" si="37"/>
        <v>307.5</v>
      </c>
      <c r="AA159" s="32">
        <f t="shared" si="38"/>
        <v>190.43474999999998</v>
      </c>
      <c r="AB159" s="69">
        <v>200</v>
      </c>
      <c r="AC159" s="20">
        <v>200</v>
      </c>
      <c r="AD159" s="69">
        <v>207.5</v>
      </c>
      <c r="AE159" s="42"/>
      <c r="AF159" s="31">
        <v>200</v>
      </c>
      <c r="AG159" s="32">
        <f t="shared" si="39"/>
        <v>123.85999999999999</v>
      </c>
      <c r="AH159" s="20">
        <f t="shared" si="40"/>
        <v>507.5</v>
      </c>
      <c r="AI159" s="32">
        <f t="shared" si="41"/>
        <v>314.29474999999996</v>
      </c>
      <c r="AJ159" s="20"/>
      <c r="AK159" s="20"/>
      <c r="AL159" s="20">
        <v>0</v>
      </c>
    </row>
    <row r="160" spans="1:38" ht="12.75">
      <c r="A160" s="20">
        <v>0</v>
      </c>
      <c r="B160" s="20">
        <v>8</v>
      </c>
      <c r="C160" s="20" t="s">
        <v>37</v>
      </c>
      <c r="D160" s="20" t="s">
        <v>30</v>
      </c>
      <c r="E160" s="20">
        <v>82.5</v>
      </c>
      <c r="F160" s="20" t="s">
        <v>1486</v>
      </c>
      <c r="G160" s="20" t="s">
        <v>329</v>
      </c>
      <c r="H160" s="20" t="s">
        <v>23</v>
      </c>
      <c r="I160" s="20" t="s">
        <v>20</v>
      </c>
      <c r="J160" s="97">
        <v>32546</v>
      </c>
      <c r="K160" s="45" t="s">
        <v>19</v>
      </c>
      <c r="L160" s="96">
        <v>82.1</v>
      </c>
      <c r="M160" s="101">
        <v>0.6214</v>
      </c>
      <c r="N160" s="29">
        <v>165</v>
      </c>
      <c r="O160" s="74">
        <v>167.5</v>
      </c>
      <c r="P160" s="74">
        <v>167.5</v>
      </c>
      <c r="Q160" s="42"/>
      <c r="R160" s="20">
        <v>165</v>
      </c>
      <c r="S160" s="101">
        <f t="shared" si="35"/>
        <v>102.53099999999999</v>
      </c>
      <c r="T160" s="20">
        <v>125</v>
      </c>
      <c r="U160" s="20">
        <v>130</v>
      </c>
      <c r="V160" s="20">
        <v>135</v>
      </c>
      <c r="W160" s="42"/>
      <c r="X160" s="31">
        <v>135</v>
      </c>
      <c r="Y160" s="32">
        <f t="shared" si="36"/>
        <v>83.889</v>
      </c>
      <c r="Z160" s="20">
        <f t="shared" si="37"/>
        <v>300</v>
      </c>
      <c r="AA160" s="32">
        <f t="shared" si="38"/>
        <v>186.42</v>
      </c>
      <c r="AB160" s="20">
        <v>180</v>
      </c>
      <c r="AC160" s="20">
        <v>187.5</v>
      </c>
      <c r="AD160" s="69">
        <v>195</v>
      </c>
      <c r="AE160" s="42"/>
      <c r="AF160" s="31">
        <v>187.5</v>
      </c>
      <c r="AG160" s="32">
        <f t="shared" si="39"/>
        <v>116.51249999999999</v>
      </c>
      <c r="AH160" s="20">
        <f t="shared" si="40"/>
        <v>487.5</v>
      </c>
      <c r="AI160" s="32">
        <f t="shared" si="41"/>
        <v>302.9325</v>
      </c>
      <c r="AJ160" s="20"/>
      <c r="AK160" s="20" t="s">
        <v>1487</v>
      </c>
      <c r="AL160" s="20">
        <v>0</v>
      </c>
    </row>
    <row r="161" spans="1:38" ht="12.75">
      <c r="A161" s="20">
        <v>12</v>
      </c>
      <c r="B161" s="20">
        <v>1</v>
      </c>
      <c r="C161" s="20" t="s">
        <v>37</v>
      </c>
      <c r="D161" s="20" t="s">
        <v>30</v>
      </c>
      <c r="E161" s="20">
        <v>82.5</v>
      </c>
      <c r="F161" s="20" t="s">
        <v>968</v>
      </c>
      <c r="G161" s="20" t="s">
        <v>64</v>
      </c>
      <c r="H161" s="20" t="s">
        <v>64</v>
      </c>
      <c r="I161" s="20" t="s">
        <v>64</v>
      </c>
      <c r="J161" s="97">
        <v>37058</v>
      </c>
      <c r="K161" s="45" t="s">
        <v>165</v>
      </c>
      <c r="L161" s="96">
        <v>81.7</v>
      </c>
      <c r="M161" s="101">
        <v>0.6734</v>
      </c>
      <c r="N161" s="74">
        <v>120</v>
      </c>
      <c r="O161" s="20">
        <v>120</v>
      </c>
      <c r="P161" s="20">
        <v>130</v>
      </c>
      <c r="Q161" s="42"/>
      <c r="R161" s="20">
        <v>130</v>
      </c>
      <c r="S161" s="101">
        <f t="shared" si="35"/>
        <v>87.542</v>
      </c>
      <c r="T161" s="20">
        <v>100</v>
      </c>
      <c r="U161" s="20">
        <v>110</v>
      </c>
      <c r="V161" s="20"/>
      <c r="W161" s="42"/>
      <c r="X161" s="31">
        <v>110</v>
      </c>
      <c r="Y161" s="32">
        <f t="shared" si="36"/>
        <v>74.074</v>
      </c>
      <c r="Z161" s="20">
        <f t="shared" si="37"/>
        <v>240</v>
      </c>
      <c r="AA161" s="32">
        <f t="shared" si="38"/>
        <v>161.61599999999999</v>
      </c>
      <c r="AB161" s="20">
        <v>160</v>
      </c>
      <c r="AC161" s="69">
        <v>170</v>
      </c>
      <c r="AD161" s="31">
        <v>170</v>
      </c>
      <c r="AE161" s="42"/>
      <c r="AF161" s="31">
        <v>170</v>
      </c>
      <c r="AG161" s="32">
        <f t="shared" si="39"/>
        <v>114.478</v>
      </c>
      <c r="AH161" s="20">
        <f t="shared" si="40"/>
        <v>410</v>
      </c>
      <c r="AI161" s="32">
        <f t="shared" si="41"/>
        <v>276.094</v>
      </c>
      <c r="AJ161" s="20"/>
      <c r="AK161" s="20" t="s">
        <v>1478</v>
      </c>
      <c r="AL161" s="20">
        <v>12</v>
      </c>
    </row>
    <row r="162" spans="1:38" ht="12.75">
      <c r="A162" s="20">
        <v>5</v>
      </c>
      <c r="B162" s="20">
        <v>2</v>
      </c>
      <c r="C162" s="20" t="s">
        <v>37</v>
      </c>
      <c r="D162" s="20" t="s">
        <v>30</v>
      </c>
      <c r="E162" s="20">
        <v>82.5</v>
      </c>
      <c r="F162" s="20" t="s">
        <v>1477</v>
      </c>
      <c r="G162" s="20" t="s">
        <v>772</v>
      </c>
      <c r="H162" s="20" t="s">
        <v>35</v>
      </c>
      <c r="I162" s="20" t="s">
        <v>20</v>
      </c>
      <c r="J162" s="97">
        <v>37438</v>
      </c>
      <c r="K162" s="45" t="s">
        <v>165</v>
      </c>
      <c r="L162" s="96">
        <v>80.1</v>
      </c>
      <c r="M162" s="101">
        <v>0.683</v>
      </c>
      <c r="N162" s="29">
        <v>100</v>
      </c>
      <c r="O162" s="20">
        <v>110</v>
      </c>
      <c r="P162" s="20">
        <v>115</v>
      </c>
      <c r="Q162" s="42"/>
      <c r="R162" s="20">
        <v>115</v>
      </c>
      <c r="S162" s="101">
        <f t="shared" si="35"/>
        <v>78.545</v>
      </c>
      <c r="T162" s="20">
        <v>70</v>
      </c>
      <c r="U162" s="20">
        <v>80</v>
      </c>
      <c r="V162" s="69">
        <v>90</v>
      </c>
      <c r="W162" s="42"/>
      <c r="X162" s="31">
        <v>80</v>
      </c>
      <c r="Y162" s="32">
        <f t="shared" si="36"/>
        <v>54.64</v>
      </c>
      <c r="Z162" s="20">
        <f t="shared" si="37"/>
        <v>195</v>
      </c>
      <c r="AA162" s="32">
        <f t="shared" si="38"/>
        <v>133.185</v>
      </c>
      <c r="AB162" s="20">
        <v>140</v>
      </c>
      <c r="AC162" s="20">
        <v>150</v>
      </c>
      <c r="AD162" s="31">
        <v>160</v>
      </c>
      <c r="AE162" s="42"/>
      <c r="AF162" s="31">
        <v>160</v>
      </c>
      <c r="AG162" s="32">
        <f t="shared" si="39"/>
        <v>109.28</v>
      </c>
      <c r="AH162" s="20">
        <f t="shared" si="40"/>
        <v>355</v>
      </c>
      <c r="AI162" s="32">
        <f t="shared" si="41"/>
        <v>242.46500000000003</v>
      </c>
      <c r="AJ162" s="20"/>
      <c r="AK162" s="20" t="s">
        <v>809</v>
      </c>
      <c r="AL162" s="20">
        <v>5</v>
      </c>
    </row>
    <row r="163" spans="1:38" ht="12.75">
      <c r="A163" s="20">
        <v>12</v>
      </c>
      <c r="B163" s="20">
        <v>1</v>
      </c>
      <c r="C163" s="20" t="s">
        <v>37</v>
      </c>
      <c r="D163" s="20" t="s">
        <v>30</v>
      </c>
      <c r="E163" s="20">
        <v>82.5</v>
      </c>
      <c r="F163" s="20" t="s">
        <v>1481</v>
      </c>
      <c r="G163" s="20" t="s">
        <v>23</v>
      </c>
      <c r="H163" s="20" t="s">
        <v>23</v>
      </c>
      <c r="I163" s="20" t="s">
        <v>20</v>
      </c>
      <c r="J163" s="97">
        <v>36320</v>
      </c>
      <c r="K163" s="45" t="s">
        <v>142</v>
      </c>
      <c r="L163" s="96">
        <v>80.6</v>
      </c>
      <c r="M163" s="101">
        <v>0.6547</v>
      </c>
      <c r="N163" s="29">
        <v>140</v>
      </c>
      <c r="O163" s="20">
        <v>160</v>
      </c>
      <c r="P163" s="20">
        <v>170</v>
      </c>
      <c r="Q163" s="42"/>
      <c r="R163" s="20">
        <v>170</v>
      </c>
      <c r="S163" s="101">
        <f t="shared" si="35"/>
        <v>111.29899999999999</v>
      </c>
      <c r="T163" s="20">
        <v>110</v>
      </c>
      <c r="U163" s="20">
        <v>120</v>
      </c>
      <c r="V163" s="20">
        <v>127.5</v>
      </c>
      <c r="W163" s="42"/>
      <c r="X163" s="31">
        <v>127.5</v>
      </c>
      <c r="Y163" s="32">
        <f t="shared" si="36"/>
        <v>83.47425</v>
      </c>
      <c r="Z163" s="20">
        <f t="shared" si="37"/>
        <v>297.5</v>
      </c>
      <c r="AA163" s="32">
        <f t="shared" si="38"/>
        <v>194.77325</v>
      </c>
      <c r="AB163" s="20">
        <v>170</v>
      </c>
      <c r="AC163" s="20">
        <v>190</v>
      </c>
      <c r="AD163" s="31">
        <v>200</v>
      </c>
      <c r="AE163" s="42"/>
      <c r="AF163" s="31">
        <v>200</v>
      </c>
      <c r="AG163" s="32">
        <f t="shared" si="39"/>
        <v>130.94</v>
      </c>
      <c r="AH163" s="20">
        <f t="shared" si="40"/>
        <v>497.5</v>
      </c>
      <c r="AI163" s="32">
        <f t="shared" si="41"/>
        <v>325.71324999999996</v>
      </c>
      <c r="AJ163" s="20"/>
      <c r="AK163" s="20" t="s">
        <v>1482</v>
      </c>
      <c r="AL163" s="20">
        <v>12</v>
      </c>
    </row>
    <row r="164" spans="1:38" ht="12.75">
      <c r="A164" s="20">
        <v>12</v>
      </c>
      <c r="B164" s="20">
        <v>1</v>
      </c>
      <c r="C164" s="20" t="s">
        <v>37</v>
      </c>
      <c r="D164" s="20" t="s">
        <v>30</v>
      </c>
      <c r="E164" s="20">
        <v>90</v>
      </c>
      <c r="F164" s="20" t="s">
        <v>976</v>
      </c>
      <c r="G164" s="20" t="s">
        <v>64</v>
      </c>
      <c r="H164" s="20" t="s">
        <v>64</v>
      </c>
      <c r="I164" s="20" t="s">
        <v>64</v>
      </c>
      <c r="J164" s="97">
        <v>35664</v>
      </c>
      <c r="K164" s="45" t="s">
        <v>118</v>
      </c>
      <c r="L164" s="96">
        <v>87.9</v>
      </c>
      <c r="M164" s="101">
        <v>0.6058</v>
      </c>
      <c r="N164" s="29">
        <v>190</v>
      </c>
      <c r="O164" s="74">
        <v>200</v>
      </c>
      <c r="P164" s="74">
        <v>200</v>
      </c>
      <c r="Q164" s="42"/>
      <c r="R164" s="20">
        <v>190</v>
      </c>
      <c r="S164" s="101">
        <f t="shared" si="35"/>
        <v>115.102</v>
      </c>
      <c r="T164" s="20">
        <v>130</v>
      </c>
      <c r="U164" s="20">
        <v>140</v>
      </c>
      <c r="V164" s="69">
        <v>147.5</v>
      </c>
      <c r="W164" s="42"/>
      <c r="X164" s="31">
        <v>140</v>
      </c>
      <c r="Y164" s="32">
        <f t="shared" si="36"/>
        <v>84.812</v>
      </c>
      <c r="Z164" s="20">
        <f t="shared" si="37"/>
        <v>330</v>
      </c>
      <c r="AA164" s="32">
        <f t="shared" si="38"/>
        <v>199.91400000000002</v>
      </c>
      <c r="AB164" s="69">
        <v>225</v>
      </c>
      <c r="AC164" s="20">
        <v>225</v>
      </c>
      <c r="AD164" s="31">
        <v>240</v>
      </c>
      <c r="AE164" s="42"/>
      <c r="AF164" s="31">
        <v>240</v>
      </c>
      <c r="AG164" s="32">
        <f t="shared" si="39"/>
        <v>145.392</v>
      </c>
      <c r="AH164" s="20">
        <f t="shared" si="40"/>
        <v>570</v>
      </c>
      <c r="AI164" s="32">
        <f t="shared" si="41"/>
        <v>345.306</v>
      </c>
      <c r="AJ164" s="20" t="s">
        <v>856</v>
      </c>
      <c r="AK164" s="20"/>
      <c r="AL164" s="20">
        <v>27</v>
      </c>
    </row>
    <row r="165" spans="1:38" ht="12.75">
      <c r="A165" s="20">
        <v>5</v>
      </c>
      <c r="B165" s="20">
        <v>2</v>
      </c>
      <c r="C165" s="20" t="s">
        <v>37</v>
      </c>
      <c r="D165" s="20" t="s">
        <v>30</v>
      </c>
      <c r="E165" s="20">
        <v>90</v>
      </c>
      <c r="F165" s="20" t="s">
        <v>1503</v>
      </c>
      <c r="G165" s="20" t="s">
        <v>64</v>
      </c>
      <c r="H165" s="20" t="s">
        <v>64</v>
      </c>
      <c r="I165" s="20" t="s">
        <v>64</v>
      </c>
      <c r="J165" s="97">
        <v>35547</v>
      </c>
      <c r="K165" s="45" t="s">
        <v>118</v>
      </c>
      <c r="L165" s="96">
        <v>88</v>
      </c>
      <c r="M165" s="101">
        <v>0.5935</v>
      </c>
      <c r="N165" s="74">
        <v>160</v>
      </c>
      <c r="O165" s="20">
        <v>165</v>
      </c>
      <c r="P165" s="74">
        <v>172.5</v>
      </c>
      <c r="Q165" s="42"/>
      <c r="R165" s="20">
        <v>165</v>
      </c>
      <c r="S165" s="101">
        <f t="shared" si="35"/>
        <v>97.92750000000001</v>
      </c>
      <c r="T165" s="69">
        <v>130</v>
      </c>
      <c r="U165" s="69">
        <v>130</v>
      </c>
      <c r="V165" s="20">
        <v>130</v>
      </c>
      <c r="W165" s="42"/>
      <c r="X165" s="31">
        <v>130</v>
      </c>
      <c r="Y165" s="32">
        <f t="shared" si="36"/>
        <v>77.155</v>
      </c>
      <c r="Z165" s="20">
        <f t="shared" si="37"/>
        <v>295</v>
      </c>
      <c r="AA165" s="32">
        <f t="shared" si="38"/>
        <v>175.0825</v>
      </c>
      <c r="AB165" s="20">
        <v>205</v>
      </c>
      <c r="AC165" s="20">
        <v>215</v>
      </c>
      <c r="AD165" s="69">
        <v>225</v>
      </c>
      <c r="AE165" s="42"/>
      <c r="AF165" s="31">
        <v>215</v>
      </c>
      <c r="AG165" s="32">
        <f t="shared" si="39"/>
        <v>127.6025</v>
      </c>
      <c r="AH165" s="20">
        <f t="shared" si="40"/>
        <v>510</v>
      </c>
      <c r="AI165" s="32">
        <f t="shared" si="41"/>
        <v>302.685</v>
      </c>
      <c r="AJ165" s="20"/>
      <c r="AK165" s="20" t="s">
        <v>1504</v>
      </c>
      <c r="AL165" s="20">
        <v>5</v>
      </c>
    </row>
    <row r="166" spans="1:38" ht="12.75">
      <c r="A166" s="20">
        <v>12</v>
      </c>
      <c r="B166" s="20">
        <v>1</v>
      </c>
      <c r="C166" s="20" t="s">
        <v>37</v>
      </c>
      <c r="D166" s="20" t="s">
        <v>30</v>
      </c>
      <c r="E166" s="20">
        <v>90</v>
      </c>
      <c r="F166" s="20" t="s">
        <v>1507</v>
      </c>
      <c r="G166" s="20" t="s">
        <v>1508</v>
      </c>
      <c r="H166" s="20" t="s">
        <v>23</v>
      </c>
      <c r="I166" s="20" t="s">
        <v>20</v>
      </c>
      <c r="J166" s="97">
        <v>27839</v>
      </c>
      <c r="K166" s="45" t="s">
        <v>151</v>
      </c>
      <c r="L166" s="96">
        <v>83.95</v>
      </c>
      <c r="M166" s="101">
        <v>0.6172</v>
      </c>
      <c r="N166" s="29">
        <v>180</v>
      </c>
      <c r="O166" s="20">
        <v>190</v>
      </c>
      <c r="P166" s="74">
        <v>202.5</v>
      </c>
      <c r="Q166" s="42"/>
      <c r="R166" s="20">
        <v>190</v>
      </c>
      <c r="S166" s="101">
        <f t="shared" si="35"/>
        <v>117.268</v>
      </c>
      <c r="T166" s="20">
        <v>135</v>
      </c>
      <c r="U166" s="20">
        <v>145</v>
      </c>
      <c r="V166" s="20">
        <v>147.5</v>
      </c>
      <c r="W166" s="42"/>
      <c r="X166" s="31">
        <v>147.5</v>
      </c>
      <c r="Y166" s="32">
        <f t="shared" si="36"/>
        <v>91.03699999999999</v>
      </c>
      <c r="Z166" s="20">
        <f t="shared" si="37"/>
        <v>337.5</v>
      </c>
      <c r="AA166" s="32">
        <f t="shared" si="38"/>
        <v>208.30499999999998</v>
      </c>
      <c r="AB166" s="20">
        <v>210</v>
      </c>
      <c r="AC166" s="20">
        <v>225</v>
      </c>
      <c r="AD166" s="69">
        <v>237.5</v>
      </c>
      <c r="AE166" s="42"/>
      <c r="AF166" s="31">
        <v>225</v>
      </c>
      <c r="AG166" s="32">
        <f t="shared" si="39"/>
        <v>138.87</v>
      </c>
      <c r="AH166" s="20">
        <f t="shared" si="40"/>
        <v>562.5</v>
      </c>
      <c r="AI166" s="32">
        <f t="shared" si="41"/>
        <v>347.175</v>
      </c>
      <c r="AJ166" s="20"/>
      <c r="AK166" s="20"/>
      <c r="AL166" s="20">
        <v>12</v>
      </c>
    </row>
    <row r="167" spans="1:38" ht="12.75">
      <c r="A167" s="20">
        <v>12</v>
      </c>
      <c r="B167" s="20">
        <v>1</v>
      </c>
      <c r="C167" s="20" t="s">
        <v>37</v>
      </c>
      <c r="D167" s="20" t="s">
        <v>30</v>
      </c>
      <c r="E167" s="20">
        <v>90</v>
      </c>
      <c r="F167" s="20" t="s">
        <v>1496</v>
      </c>
      <c r="G167" s="20" t="s">
        <v>64</v>
      </c>
      <c r="H167" s="20" t="s">
        <v>64</v>
      </c>
      <c r="I167" s="20" t="s">
        <v>64</v>
      </c>
      <c r="J167" s="97">
        <v>20090</v>
      </c>
      <c r="K167" s="45" t="s">
        <v>53</v>
      </c>
      <c r="L167" s="96">
        <v>88.57</v>
      </c>
      <c r="M167" s="101">
        <v>1.0697</v>
      </c>
      <c r="N167" s="29">
        <v>90</v>
      </c>
      <c r="O167" s="20">
        <v>100</v>
      </c>
      <c r="P167" s="20">
        <v>120</v>
      </c>
      <c r="Q167" s="42"/>
      <c r="R167" s="20">
        <v>120</v>
      </c>
      <c r="S167" s="101">
        <f t="shared" si="35"/>
        <v>128.364</v>
      </c>
      <c r="T167" s="20">
        <v>80</v>
      </c>
      <c r="U167" s="69">
        <v>85</v>
      </c>
      <c r="V167" s="69">
        <v>95</v>
      </c>
      <c r="W167" s="42"/>
      <c r="X167" s="31">
        <v>80</v>
      </c>
      <c r="Y167" s="32">
        <f t="shared" si="36"/>
        <v>85.57600000000001</v>
      </c>
      <c r="Z167" s="20">
        <f t="shared" si="37"/>
        <v>200</v>
      </c>
      <c r="AA167" s="32">
        <f t="shared" si="38"/>
        <v>213.94000000000003</v>
      </c>
      <c r="AB167" s="20">
        <v>0</v>
      </c>
      <c r="AC167" s="20">
        <v>120</v>
      </c>
      <c r="AD167" s="31">
        <v>140</v>
      </c>
      <c r="AE167" s="42"/>
      <c r="AF167" s="31">
        <v>140</v>
      </c>
      <c r="AG167" s="32">
        <f t="shared" si="39"/>
        <v>149.758</v>
      </c>
      <c r="AH167" s="20">
        <f t="shared" si="40"/>
        <v>340</v>
      </c>
      <c r="AI167" s="32">
        <f t="shared" si="41"/>
        <v>363.69800000000004</v>
      </c>
      <c r="AJ167" s="20"/>
      <c r="AK167" s="20"/>
      <c r="AL167" s="20">
        <v>12</v>
      </c>
    </row>
    <row r="168" spans="1:38" ht="12.75">
      <c r="A168" s="20">
        <v>12</v>
      </c>
      <c r="B168" s="20">
        <v>1</v>
      </c>
      <c r="C168" s="20" t="s">
        <v>37</v>
      </c>
      <c r="D168" s="20" t="s">
        <v>30</v>
      </c>
      <c r="E168" s="20">
        <v>90</v>
      </c>
      <c r="F168" s="20" t="s">
        <v>1505</v>
      </c>
      <c r="G168" s="20" t="s">
        <v>1506</v>
      </c>
      <c r="H168" s="20" t="s">
        <v>23</v>
      </c>
      <c r="I168" s="20" t="s">
        <v>20</v>
      </c>
      <c r="J168" s="97">
        <v>33417</v>
      </c>
      <c r="K168" s="45" t="s">
        <v>19</v>
      </c>
      <c r="L168" s="96">
        <v>89.9</v>
      </c>
      <c r="M168" s="101">
        <v>0.5857</v>
      </c>
      <c r="N168" s="29">
        <v>182.5</v>
      </c>
      <c r="O168" s="20">
        <v>192.5</v>
      </c>
      <c r="P168" s="20">
        <v>200</v>
      </c>
      <c r="Q168" s="42"/>
      <c r="R168" s="20">
        <v>200</v>
      </c>
      <c r="S168" s="101">
        <f t="shared" si="35"/>
        <v>117.14</v>
      </c>
      <c r="T168" s="20">
        <v>135</v>
      </c>
      <c r="U168" s="20">
        <v>142.5</v>
      </c>
      <c r="V168" s="20">
        <v>152.5</v>
      </c>
      <c r="W168" s="42"/>
      <c r="X168" s="31">
        <v>152.5</v>
      </c>
      <c r="Y168" s="32">
        <f t="shared" si="36"/>
        <v>89.31925</v>
      </c>
      <c r="Z168" s="20">
        <f t="shared" si="37"/>
        <v>352.5</v>
      </c>
      <c r="AA168" s="32">
        <f t="shared" si="38"/>
        <v>206.45925</v>
      </c>
      <c r="AB168" s="20">
        <v>210</v>
      </c>
      <c r="AC168" s="20">
        <v>220</v>
      </c>
      <c r="AD168" s="31">
        <v>227.5</v>
      </c>
      <c r="AE168" s="42"/>
      <c r="AF168" s="31">
        <v>227.5</v>
      </c>
      <c r="AG168" s="32">
        <f t="shared" si="39"/>
        <v>133.24675</v>
      </c>
      <c r="AH168" s="20">
        <f t="shared" si="40"/>
        <v>580</v>
      </c>
      <c r="AI168" s="32">
        <f t="shared" si="41"/>
        <v>339.706</v>
      </c>
      <c r="AJ168" s="20"/>
      <c r="AK168" s="20"/>
      <c r="AL168" s="20">
        <v>12</v>
      </c>
    </row>
    <row r="169" spans="1:38" ht="12.75">
      <c r="A169" s="20">
        <v>5</v>
      </c>
      <c r="B169" s="20">
        <v>2</v>
      </c>
      <c r="C169" s="20" t="s">
        <v>37</v>
      </c>
      <c r="D169" s="20" t="s">
        <v>30</v>
      </c>
      <c r="E169" s="20">
        <v>90</v>
      </c>
      <c r="F169" s="20" t="s">
        <v>1509</v>
      </c>
      <c r="G169" s="20" t="s">
        <v>674</v>
      </c>
      <c r="H169" s="20" t="s">
        <v>23</v>
      </c>
      <c r="I169" s="20" t="s">
        <v>20</v>
      </c>
      <c r="J169" s="97">
        <v>34492</v>
      </c>
      <c r="K169" s="45" t="s">
        <v>19</v>
      </c>
      <c r="L169" s="96">
        <v>84.5</v>
      </c>
      <c r="M169" s="101">
        <v>0.6093</v>
      </c>
      <c r="N169" s="29">
        <v>165</v>
      </c>
      <c r="O169" s="20">
        <v>175</v>
      </c>
      <c r="P169" s="74">
        <v>182.5</v>
      </c>
      <c r="Q169" s="42"/>
      <c r="R169" s="20">
        <v>175</v>
      </c>
      <c r="S169" s="101">
        <f t="shared" si="35"/>
        <v>106.6275</v>
      </c>
      <c r="T169" s="20">
        <v>145</v>
      </c>
      <c r="U169" s="20">
        <v>150</v>
      </c>
      <c r="V169" s="20">
        <v>155</v>
      </c>
      <c r="W169" s="42"/>
      <c r="X169" s="31">
        <v>155</v>
      </c>
      <c r="Y169" s="32">
        <f t="shared" si="36"/>
        <v>94.44149999999999</v>
      </c>
      <c r="Z169" s="20">
        <f t="shared" si="37"/>
        <v>330</v>
      </c>
      <c r="AA169" s="32">
        <f t="shared" si="38"/>
        <v>201.069</v>
      </c>
      <c r="AB169" s="20">
        <v>220</v>
      </c>
      <c r="AC169" s="20">
        <v>230</v>
      </c>
      <c r="AD169" s="69">
        <v>240</v>
      </c>
      <c r="AE169" s="42"/>
      <c r="AF169" s="31">
        <v>230</v>
      </c>
      <c r="AG169" s="32">
        <f t="shared" si="39"/>
        <v>140.13899999999998</v>
      </c>
      <c r="AH169" s="20">
        <f t="shared" si="40"/>
        <v>560</v>
      </c>
      <c r="AI169" s="32">
        <f t="shared" si="41"/>
        <v>341.20799999999997</v>
      </c>
      <c r="AJ169" s="20"/>
      <c r="AK169" s="20" t="s">
        <v>1510</v>
      </c>
      <c r="AL169" s="20">
        <v>5</v>
      </c>
    </row>
    <row r="170" spans="1:38" ht="12.75">
      <c r="A170" s="20">
        <v>3</v>
      </c>
      <c r="B170" s="20">
        <v>3</v>
      </c>
      <c r="C170" s="20" t="s">
        <v>37</v>
      </c>
      <c r="D170" s="20" t="s">
        <v>30</v>
      </c>
      <c r="E170" s="20">
        <v>90</v>
      </c>
      <c r="F170" s="20" t="s">
        <v>1498</v>
      </c>
      <c r="G170" s="20" t="s">
        <v>427</v>
      </c>
      <c r="H170" s="20" t="s">
        <v>23</v>
      </c>
      <c r="I170" s="20" t="s">
        <v>20</v>
      </c>
      <c r="J170" s="97">
        <v>34070</v>
      </c>
      <c r="K170" s="45" t="s">
        <v>19</v>
      </c>
      <c r="L170" s="96">
        <v>88.3</v>
      </c>
      <c r="M170" s="101">
        <v>0.5922</v>
      </c>
      <c r="N170" s="29">
        <v>110</v>
      </c>
      <c r="O170" s="20">
        <v>115</v>
      </c>
      <c r="P170" s="20">
        <v>122.5</v>
      </c>
      <c r="Q170" s="42"/>
      <c r="R170" s="20">
        <v>122.5</v>
      </c>
      <c r="S170" s="101">
        <f t="shared" si="35"/>
        <v>72.5445</v>
      </c>
      <c r="T170" s="20">
        <v>90</v>
      </c>
      <c r="U170" s="20">
        <v>100</v>
      </c>
      <c r="V170" s="69">
        <v>107.5</v>
      </c>
      <c r="W170" s="42"/>
      <c r="X170" s="31">
        <v>100</v>
      </c>
      <c r="Y170" s="32">
        <f t="shared" si="36"/>
        <v>59.21999999999999</v>
      </c>
      <c r="Z170" s="20">
        <f t="shared" si="37"/>
        <v>222.5</v>
      </c>
      <c r="AA170" s="32">
        <f t="shared" si="38"/>
        <v>131.7645</v>
      </c>
      <c r="AB170" s="20">
        <v>140</v>
      </c>
      <c r="AC170" s="20">
        <v>150</v>
      </c>
      <c r="AD170" s="31">
        <v>160</v>
      </c>
      <c r="AE170" s="42"/>
      <c r="AF170" s="31">
        <v>160</v>
      </c>
      <c r="AG170" s="32">
        <f t="shared" si="39"/>
        <v>94.752</v>
      </c>
      <c r="AH170" s="20">
        <f t="shared" si="40"/>
        <v>382.5</v>
      </c>
      <c r="AI170" s="32">
        <f t="shared" si="41"/>
        <v>226.51649999999998</v>
      </c>
      <c r="AJ170" s="20"/>
      <c r="AK170" s="20" t="s">
        <v>1499</v>
      </c>
      <c r="AL170" s="20">
        <v>3</v>
      </c>
    </row>
    <row r="171" spans="1:38" ht="12.75">
      <c r="A171" s="20">
        <v>12</v>
      </c>
      <c r="B171" s="20">
        <v>1</v>
      </c>
      <c r="C171" s="20" t="s">
        <v>37</v>
      </c>
      <c r="D171" s="20" t="s">
        <v>30</v>
      </c>
      <c r="E171" s="20">
        <v>90</v>
      </c>
      <c r="F171" s="20" t="s">
        <v>1500</v>
      </c>
      <c r="G171" s="20" t="s">
        <v>1501</v>
      </c>
      <c r="H171" s="20" t="s">
        <v>1502</v>
      </c>
      <c r="I171" s="20" t="s">
        <v>20</v>
      </c>
      <c r="J171" s="97">
        <v>37710</v>
      </c>
      <c r="K171" s="45" t="s">
        <v>135</v>
      </c>
      <c r="L171" s="96">
        <v>89.85</v>
      </c>
      <c r="M171" s="101">
        <v>0.7199</v>
      </c>
      <c r="N171" s="29">
        <v>150</v>
      </c>
      <c r="O171" s="20">
        <v>160</v>
      </c>
      <c r="P171" s="20">
        <v>170</v>
      </c>
      <c r="Q171" s="42"/>
      <c r="R171" s="20">
        <v>170</v>
      </c>
      <c r="S171" s="101">
        <f t="shared" si="35"/>
        <v>122.383</v>
      </c>
      <c r="T171" s="20">
        <v>115</v>
      </c>
      <c r="U171" s="20">
        <v>125</v>
      </c>
      <c r="V171" s="20">
        <v>130</v>
      </c>
      <c r="W171" s="42"/>
      <c r="X171" s="31">
        <v>130</v>
      </c>
      <c r="Y171" s="32">
        <f t="shared" si="36"/>
        <v>93.587</v>
      </c>
      <c r="Z171" s="20">
        <f t="shared" si="37"/>
        <v>300</v>
      </c>
      <c r="AA171" s="32">
        <f t="shared" si="38"/>
        <v>215.97</v>
      </c>
      <c r="AB171" s="20">
        <v>160</v>
      </c>
      <c r="AC171" s="20">
        <v>170</v>
      </c>
      <c r="AD171" s="31">
        <v>180</v>
      </c>
      <c r="AE171" s="42"/>
      <c r="AF171" s="31">
        <v>180</v>
      </c>
      <c r="AG171" s="32">
        <f t="shared" si="39"/>
        <v>129.582</v>
      </c>
      <c r="AH171" s="20">
        <f t="shared" si="40"/>
        <v>480</v>
      </c>
      <c r="AI171" s="32">
        <f t="shared" si="41"/>
        <v>345.552</v>
      </c>
      <c r="AJ171" s="20"/>
      <c r="AK171" s="20"/>
      <c r="AL171" s="20">
        <v>12</v>
      </c>
    </row>
    <row r="172" spans="1:38" ht="12.75">
      <c r="A172" s="20">
        <v>5</v>
      </c>
      <c r="B172" s="20">
        <v>2</v>
      </c>
      <c r="C172" s="20" t="s">
        <v>37</v>
      </c>
      <c r="D172" s="20" t="s">
        <v>30</v>
      </c>
      <c r="E172" s="20">
        <v>90</v>
      </c>
      <c r="F172" s="20" t="s">
        <v>1497</v>
      </c>
      <c r="G172" s="20" t="s">
        <v>134</v>
      </c>
      <c r="H172" s="20" t="s">
        <v>77</v>
      </c>
      <c r="I172" s="20" t="s">
        <v>20</v>
      </c>
      <c r="J172" s="97">
        <v>37601</v>
      </c>
      <c r="K172" s="45" t="s">
        <v>135</v>
      </c>
      <c r="L172" s="96">
        <v>89.2</v>
      </c>
      <c r="M172" s="101">
        <v>0.6944</v>
      </c>
      <c r="N172" s="29">
        <v>122.5</v>
      </c>
      <c r="O172" s="20">
        <v>130</v>
      </c>
      <c r="P172" s="20">
        <v>137.5</v>
      </c>
      <c r="Q172" s="42"/>
      <c r="R172" s="20">
        <v>137.5</v>
      </c>
      <c r="S172" s="101">
        <f t="shared" si="35"/>
        <v>95.48</v>
      </c>
      <c r="T172" s="20">
        <v>72.5</v>
      </c>
      <c r="U172" s="20">
        <v>77.5</v>
      </c>
      <c r="V172" s="20">
        <v>85</v>
      </c>
      <c r="W172" s="42"/>
      <c r="X172" s="31">
        <v>95</v>
      </c>
      <c r="Y172" s="32">
        <f t="shared" si="36"/>
        <v>65.968</v>
      </c>
      <c r="Z172" s="20">
        <f t="shared" si="37"/>
        <v>232.5</v>
      </c>
      <c r="AA172" s="32">
        <f t="shared" si="38"/>
        <v>161.448</v>
      </c>
      <c r="AB172" s="20">
        <v>130</v>
      </c>
      <c r="AC172" s="20">
        <v>140</v>
      </c>
      <c r="AD172" s="31">
        <v>145</v>
      </c>
      <c r="AE172" s="42"/>
      <c r="AF172" s="31">
        <v>145</v>
      </c>
      <c r="AG172" s="32">
        <f t="shared" si="39"/>
        <v>100.688</v>
      </c>
      <c r="AH172" s="20">
        <f t="shared" si="40"/>
        <v>377.5</v>
      </c>
      <c r="AI172" s="32">
        <f t="shared" si="41"/>
        <v>262.136</v>
      </c>
      <c r="AJ172" s="20"/>
      <c r="AK172" s="20" t="s">
        <v>1468</v>
      </c>
      <c r="AL172" s="20">
        <v>5</v>
      </c>
    </row>
    <row r="173" spans="1:38" ht="12.75">
      <c r="A173" s="20">
        <v>12</v>
      </c>
      <c r="B173" s="20">
        <v>1</v>
      </c>
      <c r="C173" s="20" t="s">
        <v>37</v>
      </c>
      <c r="D173" s="20" t="s">
        <v>30</v>
      </c>
      <c r="E173" s="20">
        <v>90</v>
      </c>
      <c r="F173" s="20" t="s">
        <v>1511</v>
      </c>
      <c r="G173" s="20" t="s">
        <v>203</v>
      </c>
      <c r="H173" s="20" t="s">
        <v>23</v>
      </c>
      <c r="I173" s="20" t="s">
        <v>20</v>
      </c>
      <c r="J173" s="97">
        <v>36859</v>
      </c>
      <c r="K173" s="45" t="s">
        <v>165</v>
      </c>
      <c r="L173" s="96">
        <v>86.6</v>
      </c>
      <c r="M173" s="101">
        <v>0.6475</v>
      </c>
      <c r="N173" s="29">
        <v>190</v>
      </c>
      <c r="O173" s="20">
        <v>200</v>
      </c>
      <c r="P173" s="20">
        <v>212.5</v>
      </c>
      <c r="Q173" s="42"/>
      <c r="R173" s="20">
        <v>212.5</v>
      </c>
      <c r="S173" s="101">
        <f t="shared" si="35"/>
        <v>137.59375</v>
      </c>
      <c r="T173" s="20">
        <v>127.5</v>
      </c>
      <c r="U173" s="20">
        <v>135</v>
      </c>
      <c r="V173" s="20">
        <v>142.5</v>
      </c>
      <c r="W173" s="42"/>
      <c r="X173" s="31">
        <v>142.5</v>
      </c>
      <c r="Y173" s="32">
        <f t="shared" si="36"/>
        <v>92.26875</v>
      </c>
      <c r="Z173" s="20">
        <f t="shared" si="37"/>
        <v>355</v>
      </c>
      <c r="AA173" s="32">
        <f t="shared" si="38"/>
        <v>229.86249999999998</v>
      </c>
      <c r="AB173" s="20">
        <v>245</v>
      </c>
      <c r="AC173" s="69">
        <v>257.5</v>
      </c>
      <c r="AD173" s="31">
        <v>257.5</v>
      </c>
      <c r="AE173" s="42"/>
      <c r="AF173" s="31">
        <f>AD173</f>
        <v>257.5</v>
      </c>
      <c r="AG173" s="32">
        <f t="shared" si="39"/>
        <v>166.73125</v>
      </c>
      <c r="AH173" s="20">
        <f t="shared" si="40"/>
        <v>612.5</v>
      </c>
      <c r="AI173" s="32">
        <f t="shared" si="41"/>
        <v>396.59375</v>
      </c>
      <c r="AJ173" s="20" t="s">
        <v>377</v>
      </c>
      <c r="AK173" s="20"/>
      <c r="AL173" s="20">
        <v>27</v>
      </c>
    </row>
    <row r="174" spans="1:38" ht="12.75">
      <c r="A174" s="20">
        <v>12</v>
      </c>
      <c r="B174" s="20">
        <v>1</v>
      </c>
      <c r="C174" s="105" t="s">
        <v>37</v>
      </c>
      <c r="D174" s="20" t="s">
        <v>30</v>
      </c>
      <c r="E174" s="20">
        <v>100</v>
      </c>
      <c r="F174" s="20" t="s">
        <v>1720</v>
      </c>
      <c r="G174" s="20" t="s">
        <v>185</v>
      </c>
      <c r="H174" s="20" t="s">
        <v>23</v>
      </c>
      <c r="I174" s="20" t="s">
        <v>20</v>
      </c>
      <c r="J174" s="97">
        <v>35978</v>
      </c>
      <c r="K174" s="45" t="s">
        <v>118</v>
      </c>
      <c r="L174" s="96">
        <v>91.65</v>
      </c>
      <c r="M174" s="101">
        <v>0.579</v>
      </c>
      <c r="N174" s="29">
        <v>155</v>
      </c>
      <c r="O174" s="20">
        <v>165</v>
      </c>
      <c r="P174" s="20">
        <v>175</v>
      </c>
      <c r="Q174" s="42"/>
      <c r="R174" s="20">
        <v>175</v>
      </c>
      <c r="S174" s="101">
        <f t="shared" si="35"/>
        <v>101.32499999999999</v>
      </c>
      <c r="T174" s="20">
        <v>110</v>
      </c>
      <c r="U174" s="69">
        <v>120</v>
      </c>
      <c r="V174" s="69">
        <v>120</v>
      </c>
      <c r="W174" s="42"/>
      <c r="X174" s="31">
        <v>110</v>
      </c>
      <c r="Y174" s="32">
        <f t="shared" si="36"/>
        <v>63.69</v>
      </c>
      <c r="Z174" s="20">
        <f t="shared" si="37"/>
        <v>285</v>
      </c>
      <c r="AA174" s="32">
        <f t="shared" si="38"/>
        <v>165.015</v>
      </c>
      <c r="AB174" s="20">
        <v>190</v>
      </c>
      <c r="AC174" s="20">
        <v>200</v>
      </c>
      <c r="AD174" s="69">
        <v>210</v>
      </c>
      <c r="AE174" s="42"/>
      <c r="AF174" s="31">
        <v>200</v>
      </c>
      <c r="AG174" s="32">
        <f t="shared" si="39"/>
        <v>115.8</v>
      </c>
      <c r="AH174" s="20">
        <f t="shared" si="40"/>
        <v>485</v>
      </c>
      <c r="AI174" s="32">
        <f t="shared" si="41"/>
        <v>280.815</v>
      </c>
      <c r="AJ174" s="20"/>
      <c r="AK174" s="20"/>
      <c r="AL174" s="20">
        <v>12</v>
      </c>
    </row>
    <row r="175" spans="1:38" ht="12.75">
      <c r="A175" s="20">
        <v>12</v>
      </c>
      <c r="B175" s="20">
        <v>1</v>
      </c>
      <c r="C175" s="105" t="s">
        <v>37</v>
      </c>
      <c r="D175" s="20" t="s">
        <v>30</v>
      </c>
      <c r="E175" s="20">
        <v>100</v>
      </c>
      <c r="F175" s="20" t="s">
        <v>1722</v>
      </c>
      <c r="G175" s="20" t="s">
        <v>196</v>
      </c>
      <c r="H175" s="20" t="s">
        <v>196</v>
      </c>
      <c r="I175" s="20" t="s">
        <v>20</v>
      </c>
      <c r="J175" s="97">
        <v>27408</v>
      </c>
      <c r="K175" s="45" t="s">
        <v>151</v>
      </c>
      <c r="L175" s="96">
        <v>99.9</v>
      </c>
      <c r="M175" s="101">
        <v>0.5643</v>
      </c>
      <c r="N175" s="29">
        <v>180</v>
      </c>
      <c r="O175" s="20">
        <v>180</v>
      </c>
      <c r="P175" s="20">
        <v>190</v>
      </c>
      <c r="Q175" s="42"/>
      <c r="R175" s="20">
        <v>190</v>
      </c>
      <c r="S175" s="101">
        <f aca="true" t="shared" si="42" ref="S175:S200">R175*M175</f>
        <v>107.217</v>
      </c>
      <c r="T175" s="20">
        <v>145</v>
      </c>
      <c r="U175" s="69">
        <v>155</v>
      </c>
      <c r="V175" s="20">
        <v>155</v>
      </c>
      <c r="W175" s="42"/>
      <c r="X175" s="31">
        <v>155</v>
      </c>
      <c r="Y175" s="32">
        <f aca="true" t="shared" si="43" ref="Y175:Y200">X175*M175</f>
        <v>87.46650000000001</v>
      </c>
      <c r="Z175" s="20">
        <f aca="true" t="shared" si="44" ref="Z175:Z200">X175+R175</f>
        <v>345</v>
      </c>
      <c r="AA175" s="32">
        <f aca="true" t="shared" si="45" ref="AA175:AA200">Z175*M175</f>
        <v>194.6835</v>
      </c>
      <c r="AB175" s="69">
        <v>220</v>
      </c>
      <c r="AC175" s="20">
        <v>220</v>
      </c>
      <c r="AD175" s="31">
        <v>230</v>
      </c>
      <c r="AE175" s="42"/>
      <c r="AF175" s="31">
        <v>230</v>
      </c>
      <c r="AG175" s="32">
        <f aca="true" t="shared" si="46" ref="AG175:AG200">AF175*M175</f>
        <v>129.78900000000002</v>
      </c>
      <c r="AH175" s="20">
        <f aca="true" t="shared" si="47" ref="AH175:AH200">AF175+Z175</f>
        <v>575</v>
      </c>
      <c r="AI175" s="32">
        <f aca="true" t="shared" si="48" ref="AI175:AI200">AH175*M175</f>
        <v>324.4725</v>
      </c>
      <c r="AJ175" s="20"/>
      <c r="AK175" s="20"/>
      <c r="AL175" s="20">
        <v>12</v>
      </c>
    </row>
    <row r="176" spans="1:38" ht="12.75">
      <c r="A176" s="20">
        <v>5</v>
      </c>
      <c r="B176" s="20">
        <v>2</v>
      </c>
      <c r="C176" s="105" t="s">
        <v>37</v>
      </c>
      <c r="D176" s="20" t="s">
        <v>30</v>
      </c>
      <c r="E176" s="20">
        <v>100</v>
      </c>
      <c r="F176" s="20" t="s">
        <v>1718</v>
      </c>
      <c r="G176" s="20" t="s">
        <v>526</v>
      </c>
      <c r="H176" s="20" t="s">
        <v>62</v>
      </c>
      <c r="I176" s="20" t="s">
        <v>20</v>
      </c>
      <c r="J176" s="97">
        <v>27952</v>
      </c>
      <c r="K176" s="45" t="s">
        <v>151</v>
      </c>
      <c r="L176" s="96">
        <v>99.8</v>
      </c>
      <c r="M176" s="101">
        <v>0.5595</v>
      </c>
      <c r="N176" s="29">
        <v>170</v>
      </c>
      <c r="O176" s="74">
        <v>180</v>
      </c>
      <c r="P176" s="20">
        <v>180</v>
      </c>
      <c r="Q176" s="42"/>
      <c r="R176" s="20">
        <v>180</v>
      </c>
      <c r="S176" s="101">
        <f t="shared" si="42"/>
        <v>100.71</v>
      </c>
      <c r="T176" s="20">
        <v>100</v>
      </c>
      <c r="U176" s="69">
        <v>110</v>
      </c>
      <c r="V176" s="69">
        <v>110</v>
      </c>
      <c r="W176" s="42"/>
      <c r="X176" s="31">
        <v>100</v>
      </c>
      <c r="Y176" s="32">
        <f t="shared" si="43"/>
        <v>55.95</v>
      </c>
      <c r="Z176" s="20">
        <f t="shared" si="44"/>
        <v>280</v>
      </c>
      <c r="AA176" s="32">
        <f t="shared" si="45"/>
        <v>156.66</v>
      </c>
      <c r="AB176" s="20">
        <v>190</v>
      </c>
      <c r="AC176" s="20">
        <v>200</v>
      </c>
      <c r="AD176" s="31">
        <v>0</v>
      </c>
      <c r="AE176" s="42"/>
      <c r="AF176" s="31">
        <v>200</v>
      </c>
      <c r="AG176" s="32">
        <f t="shared" si="46"/>
        <v>111.9</v>
      </c>
      <c r="AH176" s="20">
        <f t="shared" si="47"/>
        <v>480</v>
      </c>
      <c r="AI176" s="32">
        <f t="shared" si="48"/>
        <v>268.56</v>
      </c>
      <c r="AJ176" s="20"/>
      <c r="AK176" s="20" t="s">
        <v>1559</v>
      </c>
      <c r="AL176" s="20">
        <v>5</v>
      </c>
    </row>
    <row r="177" spans="1:38" ht="12.75">
      <c r="A177" s="20">
        <v>12</v>
      </c>
      <c r="B177" s="20">
        <v>1</v>
      </c>
      <c r="C177" s="105" t="s">
        <v>37</v>
      </c>
      <c r="D177" s="20" t="s">
        <v>30</v>
      </c>
      <c r="E177" s="20">
        <v>100</v>
      </c>
      <c r="F177" s="20" t="s">
        <v>513</v>
      </c>
      <c r="G177" s="20" t="s">
        <v>179</v>
      </c>
      <c r="H177" s="20" t="s">
        <v>1715</v>
      </c>
      <c r="I177" s="20" t="s">
        <v>20</v>
      </c>
      <c r="J177" s="97">
        <v>26381</v>
      </c>
      <c r="K177" s="45" t="s">
        <v>52</v>
      </c>
      <c r="L177" s="96">
        <v>96.3</v>
      </c>
      <c r="M177" s="101">
        <v>0.6028</v>
      </c>
      <c r="N177" s="29">
        <v>170</v>
      </c>
      <c r="O177" s="20">
        <v>185</v>
      </c>
      <c r="P177" s="20">
        <v>195</v>
      </c>
      <c r="Q177" s="42"/>
      <c r="R177" s="20">
        <v>195</v>
      </c>
      <c r="S177" s="101">
        <f t="shared" si="42"/>
        <v>117.546</v>
      </c>
      <c r="T177" s="20">
        <v>130</v>
      </c>
      <c r="U177" s="20">
        <v>140</v>
      </c>
      <c r="V177" s="20">
        <v>150</v>
      </c>
      <c r="W177" s="42"/>
      <c r="X177" s="31">
        <v>150</v>
      </c>
      <c r="Y177" s="32">
        <f t="shared" si="43"/>
        <v>90.42</v>
      </c>
      <c r="Z177" s="20">
        <f t="shared" si="44"/>
        <v>345</v>
      </c>
      <c r="AA177" s="32">
        <f t="shared" si="45"/>
        <v>207.966</v>
      </c>
      <c r="AB177" s="20">
        <v>180</v>
      </c>
      <c r="AC177" s="20">
        <v>210</v>
      </c>
      <c r="AD177" s="69">
        <v>230</v>
      </c>
      <c r="AE177" s="42"/>
      <c r="AF177" s="31">
        <v>210</v>
      </c>
      <c r="AG177" s="32">
        <f t="shared" si="46"/>
        <v>126.588</v>
      </c>
      <c r="AH177" s="20">
        <f t="shared" si="47"/>
        <v>555</v>
      </c>
      <c r="AI177" s="32">
        <f t="shared" si="48"/>
        <v>334.554</v>
      </c>
      <c r="AJ177" s="20"/>
      <c r="AK177" s="20" t="s">
        <v>40</v>
      </c>
      <c r="AL177" s="20">
        <v>12</v>
      </c>
    </row>
    <row r="178" spans="1:38" ht="12.75">
      <c r="A178" s="20">
        <v>12</v>
      </c>
      <c r="B178" s="20">
        <v>1</v>
      </c>
      <c r="C178" s="105" t="s">
        <v>37</v>
      </c>
      <c r="D178" s="20" t="s">
        <v>30</v>
      </c>
      <c r="E178" s="20">
        <v>100</v>
      </c>
      <c r="F178" s="20" t="s">
        <v>1085</v>
      </c>
      <c r="G178" s="20" t="s">
        <v>604</v>
      </c>
      <c r="H178" s="20" t="s">
        <v>220</v>
      </c>
      <c r="I178" s="20" t="s">
        <v>20</v>
      </c>
      <c r="J178" s="97">
        <v>23859</v>
      </c>
      <c r="K178" s="45" t="s">
        <v>123</v>
      </c>
      <c r="L178" s="96">
        <v>100</v>
      </c>
      <c r="M178" s="101">
        <v>0.7097</v>
      </c>
      <c r="N178" s="74">
        <v>210</v>
      </c>
      <c r="O178" s="20">
        <v>220</v>
      </c>
      <c r="P178" s="74">
        <v>230</v>
      </c>
      <c r="Q178" s="42"/>
      <c r="R178" s="20">
        <v>220</v>
      </c>
      <c r="S178" s="101">
        <f t="shared" si="42"/>
        <v>156.134</v>
      </c>
      <c r="T178" s="20">
        <v>160</v>
      </c>
      <c r="U178" s="20">
        <v>170</v>
      </c>
      <c r="V178" s="20">
        <v>180</v>
      </c>
      <c r="W178" s="42"/>
      <c r="X178" s="31">
        <v>180</v>
      </c>
      <c r="Y178" s="32">
        <f t="shared" si="43"/>
        <v>127.746</v>
      </c>
      <c r="Z178" s="20">
        <f t="shared" si="44"/>
        <v>400</v>
      </c>
      <c r="AA178" s="32">
        <f t="shared" si="45"/>
        <v>283.88</v>
      </c>
      <c r="AB178" s="20">
        <v>210</v>
      </c>
      <c r="AC178" s="20">
        <v>230</v>
      </c>
      <c r="AD178" s="31">
        <v>250</v>
      </c>
      <c r="AE178" s="42"/>
      <c r="AF178" s="31">
        <v>250</v>
      </c>
      <c r="AG178" s="32">
        <f t="shared" si="46"/>
        <v>177.425</v>
      </c>
      <c r="AH178" s="20">
        <f t="shared" si="47"/>
        <v>650</v>
      </c>
      <c r="AI178" s="32">
        <f t="shared" si="48"/>
        <v>461.305</v>
      </c>
      <c r="AJ178" s="20"/>
      <c r="AK178" s="20" t="s">
        <v>1315</v>
      </c>
      <c r="AL178" s="20">
        <v>12</v>
      </c>
    </row>
    <row r="179" spans="1:38" ht="12.75">
      <c r="A179" s="20">
        <v>12</v>
      </c>
      <c r="B179" s="20">
        <v>1</v>
      </c>
      <c r="C179" s="105" t="s">
        <v>37</v>
      </c>
      <c r="D179" s="20" t="s">
        <v>30</v>
      </c>
      <c r="E179" s="20">
        <v>100</v>
      </c>
      <c r="F179" s="20" t="s">
        <v>1719</v>
      </c>
      <c r="G179" s="20" t="s">
        <v>772</v>
      </c>
      <c r="H179" s="20" t="s">
        <v>35</v>
      </c>
      <c r="I179" s="20" t="s">
        <v>20</v>
      </c>
      <c r="J179" s="97">
        <v>22282</v>
      </c>
      <c r="K179" s="45" t="s">
        <v>158</v>
      </c>
      <c r="L179" s="96">
        <v>100</v>
      </c>
      <c r="M179" s="101">
        <v>0.8199</v>
      </c>
      <c r="N179" s="29">
        <v>145</v>
      </c>
      <c r="O179" s="20">
        <v>152.5</v>
      </c>
      <c r="P179" s="74">
        <v>160</v>
      </c>
      <c r="Q179" s="42"/>
      <c r="R179" s="20">
        <v>152.5</v>
      </c>
      <c r="S179" s="101">
        <f t="shared" si="42"/>
        <v>125.03474999999999</v>
      </c>
      <c r="T179" s="20">
        <v>137.5</v>
      </c>
      <c r="U179" s="20">
        <v>142.5</v>
      </c>
      <c r="V179" s="69">
        <v>145</v>
      </c>
      <c r="W179" s="42"/>
      <c r="X179" s="31">
        <v>142.5</v>
      </c>
      <c r="Y179" s="32">
        <f t="shared" si="43"/>
        <v>116.83574999999999</v>
      </c>
      <c r="Z179" s="20">
        <f t="shared" si="44"/>
        <v>295</v>
      </c>
      <c r="AA179" s="32">
        <f t="shared" si="45"/>
        <v>241.8705</v>
      </c>
      <c r="AB179" s="20">
        <v>170</v>
      </c>
      <c r="AC179" s="20">
        <v>180</v>
      </c>
      <c r="AD179" s="31">
        <v>185</v>
      </c>
      <c r="AE179" s="42"/>
      <c r="AF179" s="31">
        <v>185</v>
      </c>
      <c r="AG179" s="32">
        <f t="shared" si="46"/>
        <v>151.6815</v>
      </c>
      <c r="AH179" s="20">
        <f t="shared" si="47"/>
        <v>480</v>
      </c>
      <c r="AI179" s="32">
        <f t="shared" si="48"/>
        <v>393.55199999999996</v>
      </c>
      <c r="AJ179" s="20"/>
      <c r="AK179" s="20"/>
      <c r="AL179" s="20">
        <v>12</v>
      </c>
    </row>
    <row r="180" spans="1:38" ht="12.75">
      <c r="A180" s="20">
        <v>12</v>
      </c>
      <c r="B180" s="20">
        <v>1</v>
      </c>
      <c r="C180" s="105" t="s">
        <v>37</v>
      </c>
      <c r="D180" s="20" t="s">
        <v>30</v>
      </c>
      <c r="E180" s="20">
        <v>100</v>
      </c>
      <c r="F180" s="20" t="s">
        <v>1724</v>
      </c>
      <c r="G180" s="20" t="s">
        <v>1725</v>
      </c>
      <c r="H180" s="20" t="s">
        <v>23</v>
      </c>
      <c r="I180" s="20" t="s">
        <v>20</v>
      </c>
      <c r="J180" s="97">
        <v>21308</v>
      </c>
      <c r="K180" s="45" t="s">
        <v>53</v>
      </c>
      <c r="L180" s="96">
        <v>99.5</v>
      </c>
      <c r="M180" s="101">
        <v>0.9135</v>
      </c>
      <c r="N180" s="29">
        <v>225</v>
      </c>
      <c r="O180" s="20">
        <v>235</v>
      </c>
      <c r="P180" s="20">
        <v>240</v>
      </c>
      <c r="Q180" s="42"/>
      <c r="R180" s="20">
        <v>240</v>
      </c>
      <c r="S180" s="101">
        <f t="shared" si="42"/>
        <v>219.24</v>
      </c>
      <c r="T180" s="20">
        <v>160</v>
      </c>
      <c r="U180" s="20">
        <v>167.5</v>
      </c>
      <c r="V180" s="20">
        <v>170</v>
      </c>
      <c r="W180" s="42"/>
      <c r="X180" s="31">
        <v>170</v>
      </c>
      <c r="Y180" s="32">
        <f t="shared" si="43"/>
        <v>155.295</v>
      </c>
      <c r="Z180" s="20">
        <f t="shared" si="44"/>
        <v>410</v>
      </c>
      <c r="AA180" s="32">
        <f t="shared" si="45"/>
        <v>374.53499999999997</v>
      </c>
      <c r="AB180" s="20">
        <v>210</v>
      </c>
      <c r="AC180" s="20">
        <v>220</v>
      </c>
      <c r="AD180" s="31">
        <v>230</v>
      </c>
      <c r="AE180" s="42"/>
      <c r="AF180" s="69">
        <v>230</v>
      </c>
      <c r="AG180" s="32">
        <f t="shared" si="46"/>
        <v>210.105</v>
      </c>
      <c r="AH180" s="20">
        <f t="shared" si="47"/>
        <v>640</v>
      </c>
      <c r="AI180" s="32">
        <f t="shared" si="48"/>
        <v>584.64</v>
      </c>
      <c r="AJ180" s="20" t="s">
        <v>371</v>
      </c>
      <c r="AK180" s="20" t="s">
        <v>1726</v>
      </c>
      <c r="AL180" s="20">
        <v>27</v>
      </c>
    </row>
    <row r="181" spans="1:38" ht="12.75">
      <c r="A181" s="20">
        <v>12</v>
      </c>
      <c r="B181" s="20">
        <v>1</v>
      </c>
      <c r="C181" s="105" t="s">
        <v>37</v>
      </c>
      <c r="D181" s="20" t="s">
        <v>30</v>
      </c>
      <c r="E181" s="20">
        <v>100</v>
      </c>
      <c r="F181" s="20" t="s">
        <v>1717</v>
      </c>
      <c r="G181" s="20" t="s">
        <v>896</v>
      </c>
      <c r="H181" s="20" t="s">
        <v>896</v>
      </c>
      <c r="I181" s="20" t="s">
        <v>20</v>
      </c>
      <c r="J181" s="97">
        <v>15141</v>
      </c>
      <c r="K181" s="45" t="s">
        <v>842</v>
      </c>
      <c r="L181" s="96">
        <v>96.2</v>
      </c>
      <c r="M181" s="101">
        <v>1.1764</v>
      </c>
      <c r="N181" s="29">
        <v>150</v>
      </c>
      <c r="O181" s="74">
        <v>170</v>
      </c>
      <c r="P181" s="74">
        <v>175</v>
      </c>
      <c r="Q181" s="42"/>
      <c r="R181" s="20">
        <v>150</v>
      </c>
      <c r="S181" s="101">
        <f t="shared" si="42"/>
        <v>176.45999999999998</v>
      </c>
      <c r="T181" s="20">
        <v>100</v>
      </c>
      <c r="U181" s="20">
        <v>105</v>
      </c>
      <c r="V181" s="69">
        <v>110</v>
      </c>
      <c r="W181" s="42"/>
      <c r="X181" s="31">
        <v>105</v>
      </c>
      <c r="Y181" s="32">
        <f t="shared" si="43"/>
        <v>123.52199999999999</v>
      </c>
      <c r="Z181" s="20">
        <f t="shared" si="44"/>
        <v>255</v>
      </c>
      <c r="AA181" s="32">
        <f t="shared" si="45"/>
        <v>299.98199999999997</v>
      </c>
      <c r="AB181" s="20">
        <v>180</v>
      </c>
      <c r="AC181" s="20">
        <v>200</v>
      </c>
      <c r="AD181" s="69">
        <v>210</v>
      </c>
      <c r="AE181" s="42"/>
      <c r="AF181" s="31">
        <v>200</v>
      </c>
      <c r="AG181" s="32">
        <f t="shared" si="46"/>
        <v>235.27999999999997</v>
      </c>
      <c r="AH181" s="20">
        <f t="shared" si="47"/>
        <v>455</v>
      </c>
      <c r="AI181" s="32">
        <f t="shared" si="48"/>
        <v>535.262</v>
      </c>
      <c r="AJ181" s="20"/>
      <c r="AK181" s="20"/>
      <c r="AL181" s="20">
        <v>12</v>
      </c>
    </row>
    <row r="182" spans="1:38" ht="12.75">
      <c r="A182" s="20">
        <v>12</v>
      </c>
      <c r="B182" s="20">
        <v>1</v>
      </c>
      <c r="C182" s="105" t="s">
        <v>37</v>
      </c>
      <c r="D182" s="20" t="s">
        <v>30</v>
      </c>
      <c r="E182" s="20">
        <v>100</v>
      </c>
      <c r="F182" s="20" t="s">
        <v>1729</v>
      </c>
      <c r="G182" s="20" t="s">
        <v>35</v>
      </c>
      <c r="H182" s="20" t="s">
        <v>35</v>
      </c>
      <c r="I182" s="20" t="s">
        <v>20</v>
      </c>
      <c r="J182" s="97">
        <v>31210</v>
      </c>
      <c r="K182" s="45" t="s">
        <v>19</v>
      </c>
      <c r="L182" s="96">
        <v>95.1</v>
      </c>
      <c r="M182" s="101">
        <v>0.5675</v>
      </c>
      <c r="N182" s="29">
        <v>240</v>
      </c>
      <c r="O182" s="20">
        <v>255</v>
      </c>
      <c r="P182" s="20">
        <v>270</v>
      </c>
      <c r="Q182" s="42"/>
      <c r="R182" s="20">
        <v>270</v>
      </c>
      <c r="S182" s="101">
        <f t="shared" si="42"/>
        <v>153.225</v>
      </c>
      <c r="T182" s="20">
        <v>160</v>
      </c>
      <c r="U182" s="20">
        <v>170</v>
      </c>
      <c r="V182" s="69">
        <v>175</v>
      </c>
      <c r="W182" s="42"/>
      <c r="X182" s="31">
        <v>170</v>
      </c>
      <c r="Y182" s="32">
        <f t="shared" si="43"/>
        <v>96.475</v>
      </c>
      <c r="Z182" s="20">
        <f t="shared" si="44"/>
        <v>440</v>
      </c>
      <c r="AA182" s="32">
        <f t="shared" si="45"/>
        <v>249.7</v>
      </c>
      <c r="AB182" s="20">
        <v>255</v>
      </c>
      <c r="AC182" s="20">
        <v>270</v>
      </c>
      <c r="AD182" s="69">
        <v>290</v>
      </c>
      <c r="AE182" s="42"/>
      <c r="AF182" s="31">
        <v>270</v>
      </c>
      <c r="AG182" s="32">
        <f t="shared" si="46"/>
        <v>153.225</v>
      </c>
      <c r="AH182" s="20">
        <f t="shared" si="47"/>
        <v>710</v>
      </c>
      <c r="AI182" s="32">
        <f t="shared" si="48"/>
        <v>402.925</v>
      </c>
      <c r="AJ182" s="20" t="s">
        <v>373</v>
      </c>
      <c r="AK182" s="20"/>
      <c r="AL182" s="20">
        <v>48</v>
      </c>
    </row>
    <row r="183" spans="1:38" ht="12.75">
      <c r="A183" s="20">
        <v>5</v>
      </c>
      <c r="B183" s="20">
        <v>2</v>
      </c>
      <c r="C183" s="105" t="s">
        <v>37</v>
      </c>
      <c r="D183" s="20" t="s">
        <v>30</v>
      </c>
      <c r="E183" s="20">
        <v>100</v>
      </c>
      <c r="F183" s="20" t="s">
        <v>1737</v>
      </c>
      <c r="G183" s="20" t="s">
        <v>329</v>
      </c>
      <c r="H183" s="20" t="s">
        <v>23</v>
      </c>
      <c r="I183" s="20" t="s">
        <v>20</v>
      </c>
      <c r="J183" s="97">
        <v>33765</v>
      </c>
      <c r="K183" s="45" t="s">
        <v>19</v>
      </c>
      <c r="L183" s="96">
        <v>99.25</v>
      </c>
      <c r="M183" s="101">
        <v>0.5558</v>
      </c>
      <c r="N183" s="29">
        <v>215</v>
      </c>
      <c r="O183" s="20">
        <v>230</v>
      </c>
      <c r="P183" s="20">
        <v>240</v>
      </c>
      <c r="Q183" s="42"/>
      <c r="R183" s="20">
        <v>240</v>
      </c>
      <c r="S183" s="101">
        <f t="shared" si="42"/>
        <v>133.392</v>
      </c>
      <c r="T183" s="20">
        <v>155</v>
      </c>
      <c r="U183" s="20">
        <v>162.5</v>
      </c>
      <c r="V183" s="20">
        <v>170</v>
      </c>
      <c r="W183" s="42"/>
      <c r="X183" s="31">
        <v>170</v>
      </c>
      <c r="Y183" s="32">
        <f t="shared" si="43"/>
        <v>94.48599999999999</v>
      </c>
      <c r="Z183" s="20">
        <f t="shared" si="44"/>
        <v>410</v>
      </c>
      <c r="AA183" s="32">
        <f t="shared" si="45"/>
        <v>227.878</v>
      </c>
      <c r="AB183" s="20">
        <v>235</v>
      </c>
      <c r="AC183" s="20">
        <v>252.5</v>
      </c>
      <c r="AD183" s="31">
        <v>260</v>
      </c>
      <c r="AE183" s="42"/>
      <c r="AF183" s="31">
        <v>260</v>
      </c>
      <c r="AG183" s="32">
        <f t="shared" si="46"/>
        <v>144.50799999999998</v>
      </c>
      <c r="AH183" s="20">
        <f t="shared" si="47"/>
        <v>670</v>
      </c>
      <c r="AI183" s="32">
        <f t="shared" si="48"/>
        <v>372.38599999999997</v>
      </c>
      <c r="AJ183" s="20"/>
      <c r="AK183" s="20"/>
      <c r="AL183" s="20">
        <v>5</v>
      </c>
    </row>
    <row r="184" spans="1:38" ht="12.75">
      <c r="A184" s="20">
        <v>3</v>
      </c>
      <c r="B184" s="20">
        <v>3</v>
      </c>
      <c r="C184" s="105" t="s">
        <v>37</v>
      </c>
      <c r="D184" s="20" t="s">
        <v>30</v>
      </c>
      <c r="E184" s="20">
        <v>100</v>
      </c>
      <c r="F184" s="20" t="s">
        <v>1085</v>
      </c>
      <c r="G184" s="20" t="s">
        <v>604</v>
      </c>
      <c r="H184" s="20" t="s">
        <v>220</v>
      </c>
      <c r="I184" s="20" t="s">
        <v>20</v>
      </c>
      <c r="J184" s="97">
        <v>23859</v>
      </c>
      <c r="K184" s="45" t="s">
        <v>19</v>
      </c>
      <c r="L184" s="96">
        <v>100</v>
      </c>
      <c r="M184" s="101">
        <v>0.554</v>
      </c>
      <c r="N184" s="74">
        <v>210</v>
      </c>
      <c r="O184" s="20">
        <v>220</v>
      </c>
      <c r="P184" s="74">
        <v>230</v>
      </c>
      <c r="Q184" s="42"/>
      <c r="R184" s="20">
        <v>220</v>
      </c>
      <c r="S184" s="101">
        <f t="shared" si="42"/>
        <v>121.88000000000001</v>
      </c>
      <c r="T184" s="20">
        <v>160</v>
      </c>
      <c r="U184" s="20">
        <v>170</v>
      </c>
      <c r="V184" s="20">
        <v>180</v>
      </c>
      <c r="W184" s="42"/>
      <c r="X184" s="31">
        <v>180</v>
      </c>
      <c r="Y184" s="32">
        <f t="shared" si="43"/>
        <v>99.72000000000001</v>
      </c>
      <c r="Z184" s="20">
        <f t="shared" si="44"/>
        <v>400</v>
      </c>
      <c r="AA184" s="32">
        <f t="shared" si="45"/>
        <v>221.60000000000002</v>
      </c>
      <c r="AB184" s="20">
        <v>210</v>
      </c>
      <c r="AC184" s="20">
        <v>230</v>
      </c>
      <c r="AD184" s="31">
        <v>250</v>
      </c>
      <c r="AE184" s="42"/>
      <c r="AF184" s="31">
        <v>250</v>
      </c>
      <c r="AG184" s="32">
        <f t="shared" si="46"/>
        <v>138.5</v>
      </c>
      <c r="AH184" s="20">
        <f t="shared" si="47"/>
        <v>650</v>
      </c>
      <c r="AI184" s="32">
        <f t="shared" si="48"/>
        <v>360.1</v>
      </c>
      <c r="AJ184" s="20"/>
      <c r="AK184" s="20" t="s">
        <v>1315</v>
      </c>
      <c r="AL184" s="20">
        <v>3</v>
      </c>
    </row>
    <row r="185" spans="1:38" ht="12.75">
      <c r="A185" s="20">
        <v>2</v>
      </c>
      <c r="B185" s="20">
        <v>4</v>
      </c>
      <c r="C185" s="105" t="s">
        <v>37</v>
      </c>
      <c r="D185" s="20" t="s">
        <v>30</v>
      </c>
      <c r="E185" s="20">
        <v>100</v>
      </c>
      <c r="F185" s="20" t="s">
        <v>1735</v>
      </c>
      <c r="G185" s="20" t="s">
        <v>77</v>
      </c>
      <c r="H185" s="20" t="s">
        <v>77</v>
      </c>
      <c r="I185" s="20" t="s">
        <v>20</v>
      </c>
      <c r="J185" s="97">
        <v>31502</v>
      </c>
      <c r="K185" s="45" t="s">
        <v>19</v>
      </c>
      <c r="L185" s="96" t="s">
        <v>1736</v>
      </c>
      <c r="M185" s="101">
        <v>0.5589</v>
      </c>
      <c r="N185" s="29">
        <v>205</v>
      </c>
      <c r="O185" s="20">
        <v>220</v>
      </c>
      <c r="P185" s="20">
        <v>235</v>
      </c>
      <c r="Q185" s="42"/>
      <c r="R185" s="20">
        <v>235</v>
      </c>
      <c r="S185" s="101">
        <f t="shared" si="42"/>
        <v>131.3415</v>
      </c>
      <c r="T185" s="20">
        <v>160</v>
      </c>
      <c r="U185" s="20">
        <v>170</v>
      </c>
      <c r="V185" s="69">
        <v>175</v>
      </c>
      <c r="W185" s="42"/>
      <c r="X185" s="31">
        <v>170</v>
      </c>
      <c r="Y185" s="32">
        <f t="shared" si="43"/>
        <v>95.01299999999999</v>
      </c>
      <c r="Z185" s="20">
        <f t="shared" si="44"/>
        <v>405</v>
      </c>
      <c r="AA185" s="32">
        <f t="shared" si="45"/>
        <v>226.35449999999997</v>
      </c>
      <c r="AB185" s="20">
        <v>240</v>
      </c>
      <c r="AC185" s="69">
        <v>255</v>
      </c>
      <c r="AD185" s="69">
        <v>255</v>
      </c>
      <c r="AE185" s="42"/>
      <c r="AF185" s="31">
        <v>240</v>
      </c>
      <c r="AG185" s="32">
        <f t="shared" si="46"/>
        <v>134.136</v>
      </c>
      <c r="AH185" s="20">
        <f t="shared" si="47"/>
        <v>645</v>
      </c>
      <c r="AI185" s="32">
        <f t="shared" si="48"/>
        <v>360.4905</v>
      </c>
      <c r="AJ185" s="20"/>
      <c r="AK185" s="20"/>
      <c r="AL185" s="20">
        <v>2</v>
      </c>
    </row>
    <row r="186" spans="1:38" ht="12.75">
      <c r="A186" s="20">
        <v>1</v>
      </c>
      <c r="B186" s="20">
        <v>5</v>
      </c>
      <c r="C186" s="105" t="s">
        <v>37</v>
      </c>
      <c r="D186" s="20" t="s">
        <v>30</v>
      </c>
      <c r="E186" s="20">
        <v>100</v>
      </c>
      <c r="F186" s="20" t="s">
        <v>1727</v>
      </c>
      <c r="G186" s="20" t="s">
        <v>1512</v>
      </c>
      <c r="H186" s="20" t="s">
        <v>62</v>
      </c>
      <c r="I186" s="20" t="s">
        <v>20</v>
      </c>
      <c r="J186" s="97">
        <v>32616</v>
      </c>
      <c r="K186" s="45" t="s">
        <v>19</v>
      </c>
      <c r="L186" s="96">
        <v>99.8</v>
      </c>
      <c r="M186" s="101">
        <v>0.5545</v>
      </c>
      <c r="N186" s="29">
        <v>200</v>
      </c>
      <c r="O186" s="20">
        <v>210</v>
      </c>
      <c r="P186" s="74">
        <v>225</v>
      </c>
      <c r="Q186" s="42"/>
      <c r="R186" s="20">
        <v>210</v>
      </c>
      <c r="S186" s="101">
        <f t="shared" si="42"/>
        <v>116.445</v>
      </c>
      <c r="T186" s="20">
        <v>140</v>
      </c>
      <c r="U186" s="69">
        <v>145</v>
      </c>
      <c r="V186" s="20">
        <v>145</v>
      </c>
      <c r="W186" s="42"/>
      <c r="X186" s="31">
        <v>145</v>
      </c>
      <c r="Y186" s="32">
        <f t="shared" si="43"/>
        <v>80.4025</v>
      </c>
      <c r="Z186" s="20">
        <f t="shared" si="44"/>
        <v>355</v>
      </c>
      <c r="AA186" s="32">
        <f t="shared" si="45"/>
        <v>196.8475</v>
      </c>
      <c r="AB186" s="20">
        <v>250</v>
      </c>
      <c r="AC186" s="20">
        <v>270</v>
      </c>
      <c r="AD186" s="69">
        <v>280</v>
      </c>
      <c r="AE186" s="42"/>
      <c r="AF186" s="31">
        <v>270</v>
      </c>
      <c r="AG186" s="32">
        <f t="shared" si="46"/>
        <v>149.715</v>
      </c>
      <c r="AH186" s="20">
        <f t="shared" si="47"/>
        <v>625</v>
      </c>
      <c r="AI186" s="32">
        <f t="shared" si="48"/>
        <v>346.5625</v>
      </c>
      <c r="AJ186" s="20"/>
      <c r="AK186" s="20" t="s">
        <v>962</v>
      </c>
      <c r="AL186" s="20">
        <v>1</v>
      </c>
    </row>
    <row r="187" spans="1:38" ht="12.75">
      <c r="A187" s="20">
        <v>0</v>
      </c>
      <c r="B187" s="20">
        <v>6</v>
      </c>
      <c r="C187" s="105" t="s">
        <v>37</v>
      </c>
      <c r="D187" s="20" t="s">
        <v>30</v>
      </c>
      <c r="E187" s="20">
        <v>100</v>
      </c>
      <c r="F187" s="20" t="s">
        <v>1734</v>
      </c>
      <c r="G187" s="20" t="s">
        <v>1258</v>
      </c>
      <c r="H187" s="20" t="s">
        <v>1312</v>
      </c>
      <c r="I187" s="20" t="s">
        <v>20</v>
      </c>
      <c r="J187" s="97">
        <v>31482</v>
      </c>
      <c r="K187" s="45" t="s">
        <v>19</v>
      </c>
      <c r="L187" s="96">
        <v>96.5</v>
      </c>
      <c r="M187" s="101">
        <v>0.5633</v>
      </c>
      <c r="N187" s="29">
        <v>200</v>
      </c>
      <c r="O187" s="20">
        <v>210</v>
      </c>
      <c r="P187" s="20">
        <v>215</v>
      </c>
      <c r="Q187" s="42"/>
      <c r="R187" s="20">
        <v>215</v>
      </c>
      <c r="S187" s="101">
        <f t="shared" si="42"/>
        <v>121.10950000000001</v>
      </c>
      <c r="T187" s="20">
        <v>160</v>
      </c>
      <c r="U187" s="20">
        <v>165</v>
      </c>
      <c r="V187" s="69">
        <v>167.5</v>
      </c>
      <c r="W187" s="42"/>
      <c r="X187" s="31">
        <v>165</v>
      </c>
      <c r="Y187" s="32">
        <f t="shared" si="43"/>
        <v>92.9445</v>
      </c>
      <c r="Z187" s="20">
        <f t="shared" si="44"/>
        <v>380</v>
      </c>
      <c r="AA187" s="32">
        <f t="shared" si="45"/>
        <v>214.054</v>
      </c>
      <c r="AB187" s="20">
        <v>240</v>
      </c>
      <c r="AC187" s="69">
        <v>250</v>
      </c>
      <c r="AD187" s="69">
        <v>255</v>
      </c>
      <c r="AE187" s="42"/>
      <c r="AF187" s="31">
        <v>240</v>
      </c>
      <c r="AG187" s="32">
        <f t="shared" si="46"/>
        <v>135.192</v>
      </c>
      <c r="AH187" s="20">
        <f t="shared" si="47"/>
        <v>620</v>
      </c>
      <c r="AI187" s="32">
        <f t="shared" si="48"/>
        <v>349.24600000000004</v>
      </c>
      <c r="AJ187" s="20"/>
      <c r="AK187" s="20"/>
      <c r="AL187" s="20">
        <v>0</v>
      </c>
    </row>
    <row r="188" spans="1:38" ht="12.75">
      <c r="A188" s="20">
        <v>0</v>
      </c>
      <c r="B188" s="20">
        <v>7</v>
      </c>
      <c r="C188" s="105" t="s">
        <v>37</v>
      </c>
      <c r="D188" s="20" t="s">
        <v>30</v>
      </c>
      <c r="E188" s="20">
        <v>100</v>
      </c>
      <c r="F188" s="20" t="s">
        <v>1730</v>
      </c>
      <c r="G188" s="20" t="s">
        <v>1512</v>
      </c>
      <c r="H188" s="20" t="s">
        <v>62</v>
      </c>
      <c r="I188" s="20" t="s">
        <v>20</v>
      </c>
      <c r="J188" s="97">
        <v>99.5</v>
      </c>
      <c r="K188" s="45" t="s">
        <v>19</v>
      </c>
      <c r="L188" s="96">
        <v>99.5</v>
      </c>
      <c r="M188" s="101">
        <v>0.5553</v>
      </c>
      <c r="N188" s="29">
        <v>180</v>
      </c>
      <c r="O188" s="20">
        <v>200</v>
      </c>
      <c r="P188" s="74">
        <v>210</v>
      </c>
      <c r="Q188" s="42"/>
      <c r="R188" s="20">
        <v>200</v>
      </c>
      <c r="S188" s="101">
        <f t="shared" si="42"/>
        <v>111.06</v>
      </c>
      <c r="T188" s="20">
        <v>135</v>
      </c>
      <c r="U188" s="69">
        <v>145</v>
      </c>
      <c r="V188" s="69">
        <v>145</v>
      </c>
      <c r="W188" s="42"/>
      <c r="X188" s="31">
        <v>135</v>
      </c>
      <c r="Y188" s="32">
        <f t="shared" si="43"/>
        <v>74.9655</v>
      </c>
      <c r="Z188" s="20">
        <f t="shared" si="44"/>
        <v>335</v>
      </c>
      <c r="AA188" s="32">
        <f t="shared" si="45"/>
        <v>186.0255</v>
      </c>
      <c r="AB188" s="20">
        <v>205</v>
      </c>
      <c r="AC188" s="20">
        <v>237.5</v>
      </c>
      <c r="AD188" s="31">
        <v>0</v>
      </c>
      <c r="AE188" s="42"/>
      <c r="AF188" s="31">
        <v>237.5</v>
      </c>
      <c r="AG188" s="32">
        <f t="shared" si="46"/>
        <v>131.88375</v>
      </c>
      <c r="AH188" s="20">
        <f t="shared" si="47"/>
        <v>572.5</v>
      </c>
      <c r="AI188" s="32">
        <f t="shared" si="48"/>
        <v>317.90925</v>
      </c>
      <c r="AJ188" s="20"/>
      <c r="AK188" s="20" t="s">
        <v>1731</v>
      </c>
      <c r="AL188" s="20">
        <v>0</v>
      </c>
    </row>
    <row r="189" spans="1:38" ht="12.75">
      <c r="A189" s="20">
        <v>0</v>
      </c>
      <c r="B189" s="20">
        <v>8</v>
      </c>
      <c r="C189" s="105" t="s">
        <v>37</v>
      </c>
      <c r="D189" s="20" t="s">
        <v>30</v>
      </c>
      <c r="E189" s="20">
        <v>100</v>
      </c>
      <c r="F189" s="20" t="s">
        <v>1728</v>
      </c>
      <c r="G189" s="20" t="s">
        <v>62</v>
      </c>
      <c r="H189" s="20" t="s">
        <v>62</v>
      </c>
      <c r="I189" s="20" t="s">
        <v>20</v>
      </c>
      <c r="J189" s="97">
        <v>34469</v>
      </c>
      <c r="K189" s="45" t="s">
        <v>19</v>
      </c>
      <c r="L189" s="96">
        <v>100</v>
      </c>
      <c r="M189" s="101">
        <v>0.554</v>
      </c>
      <c r="N189" s="29">
        <v>170</v>
      </c>
      <c r="O189" s="20">
        <v>180</v>
      </c>
      <c r="P189" s="74">
        <v>200</v>
      </c>
      <c r="Q189" s="42"/>
      <c r="R189" s="20">
        <v>180</v>
      </c>
      <c r="S189" s="101">
        <f t="shared" si="42"/>
        <v>99.72000000000001</v>
      </c>
      <c r="T189" s="69">
        <v>145</v>
      </c>
      <c r="U189" s="20">
        <v>145</v>
      </c>
      <c r="V189" s="69">
        <v>150</v>
      </c>
      <c r="W189" s="42"/>
      <c r="X189" s="31">
        <v>145</v>
      </c>
      <c r="Y189" s="32">
        <f t="shared" si="43"/>
        <v>80.33000000000001</v>
      </c>
      <c r="Z189" s="20">
        <f t="shared" si="44"/>
        <v>325</v>
      </c>
      <c r="AA189" s="32">
        <f t="shared" si="45"/>
        <v>180.05</v>
      </c>
      <c r="AB189" s="20">
        <v>205</v>
      </c>
      <c r="AC189" s="20">
        <v>215</v>
      </c>
      <c r="AD189" s="31">
        <v>235</v>
      </c>
      <c r="AE189" s="42"/>
      <c r="AF189" s="31">
        <v>235</v>
      </c>
      <c r="AG189" s="32">
        <f t="shared" si="46"/>
        <v>130.19</v>
      </c>
      <c r="AH189" s="20">
        <f t="shared" si="47"/>
        <v>560</v>
      </c>
      <c r="AI189" s="32">
        <f t="shared" si="48"/>
        <v>310.24</v>
      </c>
      <c r="AJ189" s="20"/>
      <c r="AK189" s="20"/>
      <c r="AL189" s="20">
        <v>0</v>
      </c>
    </row>
    <row r="190" spans="1:38" ht="12.75">
      <c r="A190" s="20">
        <v>0</v>
      </c>
      <c r="B190" s="20">
        <v>9</v>
      </c>
      <c r="C190" s="105" t="s">
        <v>37</v>
      </c>
      <c r="D190" s="20" t="s">
        <v>30</v>
      </c>
      <c r="E190" s="20">
        <v>100</v>
      </c>
      <c r="F190" s="20" t="s">
        <v>1732</v>
      </c>
      <c r="G190" s="20" t="s">
        <v>1733</v>
      </c>
      <c r="H190" s="20" t="s">
        <v>196</v>
      </c>
      <c r="I190" s="20" t="s">
        <v>20</v>
      </c>
      <c r="J190" s="97">
        <v>34509</v>
      </c>
      <c r="K190" s="45" t="s">
        <v>19</v>
      </c>
      <c r="L190" s="96">
        <v>94</v>
      </c>
      <c r="M190" s="101">
        <v>0.571</v>
      </c>
      <c r="N190" s="29">
        <v>210</v>
      </c>
      <c r="O190" s="20">
        <v>220</v>
      </c>
      <c r="P190" s="74">
        <v>230</v>
      </c>
      <c r="Q190" s="42"/>
      <c r="R190" s="20">
        <v>220</v>
      </c>
      <c r="S190" s="101">
        <f t="shared" si="42"/>
        <v>125.61999999999999</v>
      </c>
      <c r="T190" s="20">
        <v>120</v>
      </c>
      <c r="U190" s="20">
        <v>130</v>
      </c>
      <c r="V190" s="69">
        <v>142.5</v>
      </c>
      <c r="W190" s="42"/>
      <c r="X190" s="31">
        <v>130</v>
      </c>
      <c r="Y190" s="32">
        <f t="shared" si="43"/>
        <v>74.22999999999999</v>
      </c>
      <c r="Z190" s="20">
        <f t="shared" si="44"/>
        <v>350</v>
      </c>
      <c r="AA190" s="32">
        <f t="shared" si="45"/>
        <v>199.85</v>
      </c>
      <c r="AB190" s="20">
        <v>180</v>
      </c>
      <c r="AC190" s="20">
        <v>195</v>
      </c>
      <c r="AD190" s="69">
        <v>210</v>
      </c>
      <c r="AE190" s="42"/>
      <c r="AF190" s="31">
        <v>195</v>
      </c>
      <c r="AG190" s="32">
        <f t="shared" si="46"/>
        <v>111.34499999999998</v>
      </c>
      <c r="AH190" s="20">
        <f t="shared" si="47"/>
        <v>545</v>
      </c>
      <c r="AI190" s="32">
        <f t="shared" si="48"/>
        <v>311.195</v>
      </c>
      <c r="AJ190" s="20"/>
      <c r="AK190" s="20" t="s">
        <v>1064</v>
      </c>
      <c r="AL190" s="20">
        <v>0</v>
      </c>
    </row>
    <row r="191" spans="1:38" ht="12.75">
      <c r="A191" s="20">
        <v>12</v>
      </c>
      <c r="B191" s="20">
        <v>1</v>
      </c>
      <c r="C191" s="105" t="s">
        <v>37</v>
      </c>
      <c r="D191" s="20" t="s">
        <v>30</v>
      </c>
      <c r="E191" s="20">
        <v>100</v>
      </c>
      <c r="F191" s="20" t="s">
        <v>1723</v>
      </c>
      <c r="G191" s="20" t="s">
        <v>1320</v>
      </c>
      <c r="H191" s="20" t="s">
        <v>35</v>
      </c>
      <c r="I191" s="20" t="s">
        <v>20</v>
      </c>
      <c r="J191" s="97">
        <v>36442</v>
      </c>
      <c r="K191" s="45" t="s">
        <v>142</v>
      </c>
      <c r="L191" s="96">
        <v>99.9</v>
      </c>
      <c r="M191" s="101">
        <v>0.5765</v>
      </c>
      <c r="N191" s="74">
        <v>230</v>
      </c>
      <c r="O191" s="20">
        <v>230</v>
      </c>
      <c r="P191" s="74">
        <v>240</v>
      </c>
      <c r="Q191" s="42"/>
      <c r="R191" s="20">
        <v>230</v>
      </c>
      <c r="S191" s="101">
        <f t="shared" si="42"/>
        <v>132.595</v>
      </c>
      <c r="T191" s="20">
        <v>145</v>
      </c>
      <c r="U191" s="20">
        <v>152.5</v>
      </c>
      <c r="V191" s="20">
        <v>160</v>
      </c>
      <c r="W191" s="42"/>
      <c r="X191" s="31">
        <v>160</v>
      </c>
      <c r="Y191" s="32">
        <f t="shared" si="43"/>
        <v>92.24000000000001</v>
      </c>
      <c r="Z191" s="20">
        <f t="shared" si="44"/>
        <v>390</v>
      </c>
      <c r="AA191" s="32">
        <f t="shared" si="45"/>
        <v>224.835</v>
      </c>
      <c r="AB191" s="20">
        <v>220</v>
      </c>
      <c r="AC191" s="20">
        <v>230</v>
      </c>
      <c r="AD191" s="31">
        <v>245</v>
      </c>
      <c r="AE191" s="42"/>
      <c r="AF191" s="31">
        <v>245</v>
      </c>
      <c r="AG191" s="32">
        <f t="shared" si="46"/>
        <v>141.2425</v>
      </c>
      <c r="AH191" s="20">
        <f t="shared" si="47"/>
        <v>635</v>
      </c>
      <c r="AI191" s="32">
        <f t="shared" si="48"/>
        <v>366.0775</v>
      </c>
      <c r="AJ191" s="20"/>
      <c r="AK191" s="20" t="s">
        <v>765</v>
      </c>
      <c r="AL191" s="20">
        <v>12</v>
      </c>
    </row>
    <row r="192" spans="1:38" ht="12.75">
      <c r="A192" s="20">
        <v>5</v>
      </c>
      <c r="B192" s="20">
        <v>2</v>
      </c>
      <c r="C192" s="105" t="s">
        <v>37</v>
      </c>
      <c r="D192" s="20" t="s">
        <v>30</v>
      </c>
      <c r="E192" s="20">
        <v>100</v>
      </c>
      <c r="F192" s="20" t="s">
        <v>1721</v>
      </c>
      <c r="G192" s="20" t="s">
        <v>23</v>
      </c>
      <c r="H192" s="20" t="s">
        <v>23</v>
      </c>
      <c r="I192" s="20" t="s">
        <v>20</v>
      </c>
      <c r="J192" s="97">
        <v>36598</v>
      </c>
      <c r="K192" s="45" t="s">
        <v>142</v>
      </c>
      <c r="L192" s="96">
        <v>96.75</v>
      </c>
      <c r="M192" s="101">
        <v>0.5961</v>
      </c>
      <c r="N192" s="29">
        <v>180</v>
      </c>
      <c r="O192" s="74">
        <v>200</v>
      </c>
      <c r="P192" s="74">
        <v>210</v>
      </c>
      <c r="Q192" s="42"/>
      <c r="R192" s="20">
        <v>180</v>
      </c>
      <c r="S192" s="101">
        <f t="shared" si="42"/>
        <v>107.29799999999999</v>
      </c>
      <c r="T192" s="20">
        <v>127.5</v>
      </c>
      <c r="U192" s="20">
        <v>135</v>
      </c>
      <c r="V192" s="20">
        <v>142.5</v>
      </c>
      <c r="W192" s="42"/>
      <c r="X192" s="31">
        <v>142.5</v>
      </c>
      <c r="Y192" s="32">
        <f t="shared" si="43"/>
        <v>84.94425</v>
      </c>
      <c r="Z192" s="20">
        <f t="shared" si="44"/>
        <v>322.5</v>
      </c>
      <c r="AA192" s="32">
        <f t="shared" si="45"/>
        <v>192.24224999999998</v>
      </c>
      <c r="AB192" s="20">
        <v>225</v>
      </c>
      <c r="AC192" s="69">
        <v>230</v>
      </c>
      <c r="AD192" s="31">
        <v>230</v>
      </c>
      <c r="AE192" s="42"/>
      <c r="AF192" s="31">
        <v>230</v>
      </c>
      <c r="AG192" s="32">
        <f t="shared" si="46"/>
        <v>137.10299999999998</v>
      </c>
      <c r="AH192" s="20">
        <f t="shared" si="47"/>
        <v>552.5</v>
      </c>
      <c r="AI192" s="32">
        <f t="shared" si="48"/>
        <v>329.34524999999996</v>
      </c>
      <c r="AJ192" s="20"/>
      <c r="AK192" s="20"/>
      <c r="AL192" s="20">
        <v>5</v>
      </c>
    </row>
    <row r="193" spans="1:38" ht="12.75">
      <c r="A193" s="20">
        <v>12</v>
      </c>
      <c r="B193" s="20">
        <v>1</v>
      </c>
      <c r="C193" s="105" t="s">
        <v>37</v>
      </c>
      <c r="D193" s="20" t="s">
        <v>30</v>
      </c>
      <c r="E193" s="20">
        <v>110</v>
      </c>
      <c r="F193" s="20" t="s">
        <v>1740</v>
      </c>
      <c r="G193" s="20" t="s">
        <v>896</v>
      </c>
      <c r="H193" s="20" t="s">
        <v>896</v>
      </c>
      <c r="I193" s="20" t="s">
        <v>20</v>
      </c>
      <c r="J193" s="97">
        <v>26706</v>
      </c>
      <c r="K193" s="45" t="s">
        <v>52</v>
      </c>
      <c r="L193" s="96">
        <v>100.9</v>
      </c>
      <c r="M193" s="101">
        <v>0.5784</v>
      </c>
      <c r="N193" s="74">
        <v>170</v>
      </c>
      <c r="O193" s="20">
        <v>170</v>
      </c>
      <c r="P193" s="20">
        <v>180</v>
      </c>
      <c r="Q193" s="42"/>
      <c r="R193" s="20">
        <v>180</v>
      </c>
      <c r="S193" s="101">
        <f t="shared" si="42"/>
        <v>104.11200000000001</v>
      </c>
      <c r="T193" s="20">
        <v>140</v>
      </c>
      <c r="U193" s="20">
        <v>155</v>
      </c>
      <c r="V193" s="20">
        <v>160</v>
      </c>
      <c r="W193" s="42"/>
      <c r="X193" s="31">
        <v>160</v>
      </c>
      <c r="Y193" s="32">
        <f t="shared" si="43"/>
        <v>92.54400000000001</v>
      </c>
      <c r="Z193" s="20">
        <f t="shared" si="44"/>
        <v>340</v>
      </c>
      <c r="AA193" s="32">
        <f t="shared" si="45"/>
        <v>196.656</v>
      </c>
      <c r="AB193" s="20">
        <v>200</v>
      </c>
      <c r="AC193" s="20">
        <v>210</v>
      </c>
      <c r="AD193" s="69">
        <v>230</v>
      </c>
      <c r="AE193" s="42"/>
      <c r="AF193" s="31">
        <v>210</v>
      </c>
      <c r="AG193" s="32">
        <f t="shared" si="46"/>
        <v>121.464</v>
      </c>
      <c r="AH193" s="20">
        <f t="shared" si="47"/>
        <v>550</v>
      </c>
      <c r="AI193" s="32">
        <f t="shared" si="48"/>
        <v>318.12</v>
      </c>
      <c r="AJ193" s="20"/>
      <c r="AK193" s="20"/>
      <c r="AL193" s="20">
        <v>12</v>
      </c>
    </row>
    <row r="194" spans="1:38" ht="12.75">
      <c r="A194" s="20">
        <v>12</v>
      </c>
      <c r="B194" s="20">
        <v>1</v>
      </c>
      <c r="C194" s="105" t="s">
        <v>37</v>
      </c>
      <c r="D194" s="20" t="s">
        <v>30</v>
      </c>
      <c r="E194" s="20">
        <v>110</v>
      </c>
      <c r="F194" s="20" t="s">
        <v>1747</v>
      </c>
      <c r="G194" s="20" t="s">
        <v>77</v>
      </c>
      <c r="H194" s="20" t="s">
        <v>77</v>
      </c>
      <c r="I194" s="20" t="s">
        <v>20</v>
      </c>
      <c r="J194" s="97">
        <v>33720</v>
      </c>
      <c r="K194" s="45" t="s">
        <v>19</v>
      </c>
      <c r="L194" s="96">
        <v>109.9</v>
      </c>
      <c r="M194" s="101">
        <v>0.5366</v>
      </c>
      <c r="N194" s="29">
        <v>235</v>
      </c>
      <c r="O194" s="74">
        <v>255</v>
      </c>
      <c r="P194" s="20">
        <v>255</v>
      </c>
      <c r="Q194" s="42"/>
      <c r="R194" s="20">
        <v>255</v>
      </c>
      <c r="S194" s="101">
        <f t="shared" si="42"/>
        <v>136.833</v>
      </c>
      <c r="T194" s="20">
        <v>185</v>
      </c>
      <c r="U194" s="20">
        <v>195</v>
      </c>
      <c r="V194" s="20">
        <v>200</v>
      </c>
      <c r="W194" s="42"/>
      <c r="X194" s="31">
        <v>200</v>
      </c>
      <c r="Y194" s="32">
        <f t="shared" si="43"/>
        <v>107.32</v>
      </c>
      <c r="Z194" s="20">
        <f t="shared" si="44"/>
        <v>455</v>
      </c>
      <c r="AA194" s="32">
        <f t="shared" si="45"/>
        <v>244.153</v>
      </c>
      <c r="AB194" s="20">
        <v>250</v>
      </c>
      <c r="AC194" s="20">
        <v>270</v>
      </c>
      <c r="AD194" s="31">
        <v>285</v>
      </c>
      <c r="AE194" s="42"/>
      <c r="AF194" s="31">
        <v>270</v>
      </c>
      <c r="AG194" s="32">
        <f t="shared" si="46"/>
        <v>144.882</v>
      </c>
      <c r="AH194" s="20">
        <f t="shared" si="47"/>
        <v>725</v>
      </c>
      <c r="AI194" s="32">
        <f t="shared" si="48"/>
        <v>389.03499999999997</v>
      </c>
      <c r="AJ194" s="20" t="s">
        <v>374</v>
      </c>
      <c r="AK194" s="20"/>
      <c r="AL194" s="20">
        <v>27</v>
      </c>
    </row>
    <row r="195" spans="1:38" ht="12.75">
      <c r="A195" s="20">
        <v>5</v>
      </c>
      <c r="B195" s="20">
        <v>2</v>
      </c>
      <c r="C195" s="105" t="s">
        <v>37</v>
      </c>
      <c r="D195" s="20" t="s">
        <v>30</v>
      </c>
      <c r="E195" s="20">
        <v>110</v>
      </c>
      <c r="F195" s="20" t="s">
        <v>1746</v>
      </c>
      <c r="G195" s="20" t="s">
        <v>203</v>
      </c>
      <c r="H195" s="20" t="s">
        <v>23</v>
      </c>
      <c r="I195" s="20" t="s">
        <v>20</v>
      </c>
      <c r="J195" s="97">
        <v>29106</v>
      </c>
      <c r="K195" s="45" t="s">
        <v>19</v>
      </c>
      <c r="L195" s="96">
        <v>109</v>
      </c>
      <c r="M195" s="101">
        <v>0.5377</v>
      </c>
      <c r="N195" s="29">
        <v>225</v>
      </c>
      <c r="O195" s="20">
        <v>235</v>
      </c>
      <c r="P195" s="20">
        <v>242.5</v>
      </c>
      <c r="Q195" s="42"/>
      <c r="R195" s="20">
        <v>242.5</v>
      </c>
      <c r="S195" s="101">
        <f t="shared" si="42"/>
        <v>130.39225</v>
      </c>
      <c r="T195" s="20">
        <v>170</v>
      </c>
      <c r="U195" s="20">
        <v>177.5</v>
      </c>
      <c r="V195" s="20">
        <v>182.5</v>
      </c>
      <c r="W195" s="42"/>
      <c r="X195" s="31">
        <v>182.5</v>
      </c>
      <c r="Y195" s="32">
        <f t="shared" si="43"/>
        <v>98.13024999999999</v>
      </c>
      <c r="Z195" s="20">
        <f t="shared" si="44"/>
        <v>425</v>
      </c>
      <c r="AA195" s="32">
        <f t="shared" si="45"/>
        <v>228.52249999999998</v>
      </c>
      <c r="AB195" s="20">
        <v>240</v>
      </c>
      <c r="AC195" s="20">
        <v>250</v>
      </c>
      <c r="AD195" s="31">
        <v>260</v>
      </c>
      <c r="AE195" s="42"/>
      <c r="AF195" s="31">
        <v>260</v>
      </c>
      <c r="AG195" s="32">
        <f t="shared" si="46"/>
        <v>139.802</v>
      </c>
      <c r="AH195" s="20">
        <f t="shared" si="47"/>
        <v>685</v>
      </c>
      <c r="AI195" s="32">
        <f t="shared" si="48"/>
        <v>368.32449999999994</v>
      </c>
      <c r="AJ195" s="20"/>
      <c r="AK195" s="20"/>
      <c r="AL195" s="20">
        <v>5</v>
      </c>
    </row>
    <row r="196" spans="1:38" ht="12.75">
      <c r="A196" s="20">
        <v>3</v>
      </c>
      <c r="B196" s="20">
        <v>3</v>
      </c>
      <c r="C196" s="105" t="s">
        <v>37</v>
      </c>
      <c r="D196" s="20" t="s">
        <v>30</v>
      </c>
      <c r="E196" s="20">
        <v>110</v>
      </c>
      <c r="F196" s="20" t="s">
        <v>1745</v>
      </c>
      <c r="G196" s="20" t="s">
        <v>329</v>
      </c>
      <c r="H196" s="20" t="s">
        <v>23</v>
      </c>
      <c r="I196" s="20" t="s">
        <v>20</v>
      </c>
      <c r="J196" s="97">
        <v>33881</v>
      </c>
      <c r="K196" s="45" t="s">
        <v>19</v>
      </c>
      <c r="L196" s="96">
        <v>109.7</v>
      </c>
      <c r="M196" s="101">
        <v>0.5368</v>
      </c>
      <c r="N196" s="29">
        <v>235</v>
      </c>
      <c r="O196" s="20">
        <v>245</v>
      </c>
      <c r="P196" s="20">
        <v>250</v>
      </c>
      <c r="Q196" s="42"/>
      <c r="R196" s="20">
        <v>250</v>
      </c>
      <c r="S196" s="101">
        <f t="shared" si="42"/>
        <v>134.20000000000002</v>
      </c>
      <c r="T196" s="20">
        <v>170</v>
      </c>
      <c r="U196" s="20">
        <v>175</v>
      </c>
      <c r="V196" s="69">
        <v>182.5</v>
      </c>
      <c r="W196" s="42"/>
      <c r="X196" s="31">
        <v>175</v>
      </c>
      <c r="Y196" s="32">
        <f t="shared" si="43"/>
        <v>93.94000000000001</v>
      </c>
      <c r="Z196" s="20">
        <f t="shared" si="44"/>
        <v>425</v>
      </c>
      <c r="AA196" s="32">
        <f t="shared" si="45"/>
        <v>228.14000000000001</v>
      </c>
      <c r="AB196" s="20">
        <v>215</v>
      </c>
      <c r="AC196" s="20">
        <v>235</v>
      </c>
      <c r="AD196" s="31">
        <v>252.5</v>
      </c>
      <c r="AE196" s="42"/>
      <c r="AF196" s="31">
        <v>252.5</v>
      </c>
      <c r="AG196" s="32">
        <f t="shared" si="46"/>
        <v>135.542</v>
      </c>
      <c r="AH196" s="20">
        <f t="shared" si="47"/>
        <v>677.5</v>
      </c>
      <c r="AI196" s="32">
        <f t="shared" si="48"/>
        <v>363.682</v>
      </c>
      <c r="AJ196" s="20"/>
      <c r="AK196" s="20"/>
      <c r="AL196" s="20">
        <v>3</v>
      </c>
    </row>
    <row r="197" spans="1:38" ht="12.75">
      <c r="A197" s="20">
        <v>2</v>
      </c>
      <c r="B197" s="20">
        <v>4</v>
      </c>
      <c r="C197" s="105" t="s">
        <v>37</v>
      </c>
      <c r="D197" s="20" t="s">
        <v>30</v>
      </c>
      <c r="E197" s="20">
        <v>110</v>
      </c>
      <c r="F197" s="20" t="s">
        <v>1713</v>
      </c>
      <c r="G197" s="20" t="s">
        <v>1743</v>
      </c>
      <c r="H197" s="20" t="s">
        <v>23</v>
      </c>
      <c r="I197" s="20" t="s">
        <v>20</v>
      </c>
      <c r="J197" s="97">
        <v>31005</v>
      </c>
      <c r="K197" s="45" t="s">
        <v>19</v>
      </c>
      <c r="L197" s="96">
        <v>106.4</v>
      </c>
      <c r="M197" s="101">
        <v>0.5414</v>
      </c>
      <c r="N197" s="29">
        <v>202.5</v>
      </c>
      <c r="O197" s="20">
        <v>212.5</v>
      </c>
      <c r="P197" s="20">
        <v>217.5</v>
      </c>
      <c r="Q197" s="42"/>
      <c r="R197" s="20">
        <v>217.5</v>
      </c>
      <c r="S197" s="101">
        <f t="shared" si="42"/>
        <v>117.7545</v>
      </c>
      <c r="T197" s="20">
        <v>137.5</v>
      </c>
      <c r="U197" s="20">
        <v>145</v>
      </c>
      <c r="V197" s="69">
        <v>150</v>
      </c>
      <c r="W197" s="42"/>
      <c r="X197" s="31">
        <v>145</v>
      </c>
      <c r="Y197" s="32">
        <f t="shared" si="43"/>
        <v>78.503</v>
      </c>
      <c r="Z197" s="20">
        <f t="shared" si="44"/>
        <v>362.5</v>
      </c>
      <c r="AA197" s="32">
        <f t="shared" si="45"/>
        <v>196.2575</v>
      </c>
      <c r="AB197" s="20">
        <v>215</v>
      </c>
      <c r="AC197" s="20">
        <v>227.5</v>
      </c>
      <c r="AD197" s="69">
        <v>235</v>
      </c>
      <c r="AE197" s="42"/>
      <c r="AF197" s="31">
        <v>227.5</v>
      </c>
      <c r="AG197" s="32">
        <f t="shared" si="46"/>
        <v>123.1685</v>
      </c>
      <c r="AH197" s="20">
        <f t="shared" si="47"/>
        <v>590</v>
      </c>
      <c r="AI197" s="32">
        <f t="shared" si="48"/>
        <v>319.426</v>
      </c>
      <c r="AJ197" s="20"/>
      <c r="AK197" s="20"/>
      <c r="AL197" s="20">
        <v>2</v>
      </c>
    </row>
    <row r="198" spans="1:38" ht="12.75">
      <c r="A198" s="20">
        <v>12</v>
      </c>
      <c r="B198" s="20">
        <v>1</v>
      </c>
      <c r="C198" s="105" t="s">
        <v>37</v>
      </c>
      <c r="D198" s="20" t="s">
        <v>30</v>
      </c>
      <c r="E198" s="20">
        <v>110</v>
      </c>
      <c r="F198" s="20" t="s">
        <v>1739</v>
      </c>
      <c r="G198" s="20" t="s">
        <v>812</v>
      </c>
      <c r="H198" s="20" t="s">
        <v>23</v>
      </c>
      <c r="I198" s="20" t="s">
        <v>20</v>
      </c>
      <c r="J198" s="97">
        <v>38075</v>
      </c>
      <c r="K198" s="45" t="s">
        <v>135</v>
      </c>
      <c r="L198" s="96">
        <v>103.6</v>
      </c>
      <c r="M198" s="101">
        <v>0.6719</v>
      </c>
      <c r="N198" s="29">
        <v>120</v>
      </c>
      <c r="O198" s="74">
        <v>130</v>
      </c>
      <c r="P198" s="20">
        <v>130</v>
      </c>
      <c r="Q198" s="42"/>
      <c r="R198" s="20">
        <v>130</v>
      </c>
      <c r="S198" s="101">
        <f t="shared" si="42"/>
        <v>87.34700000000001</v>
      </c>
      <c r="T198" s="20">
        <v>90</v>
      </c>
      <c r="U198" s="20">
        <v>95</v>
      </c>
      <c r="V198" s="69">
        <v>100</v>
      </c>
      <c r="W198" s="42"/>
      <c r="X198" s="31">
        <v>95</v>
      </c>
      <c r="Y198" s="32">
        <f t="shared" si="43"/>
        <v>63.83050000000001</v>
      </c>
      <c r="Z198" s="20">
        <f t="shared" si="44"/>
        <v>225</v>
      </c>
      <c r="AA198" s="32">
        <f t="shared" si="45"/>
        <v>151.1775</v>
      </c>
      <c r="AB198" s="20">
        <v>120</v>
      </c>
      <c r="AC198" s="20">
        <v>140</v>
      </c>
      <c r="AD198" s="31">
        <v>150</v>
      </c>
      <c r="AE198" s="42"/>
      <c r="AF198" s="31">
        <v>150</v>
      </c>
      <c r="AG198" s="32">
        <f t="shared" si="46"/>
        <v>100.78500000000001</v>
      </c>
      <c r="AH198" s="20">
        <f t="shared" si="47"/>
        <v>375</v>
      </c>
      <c r="AI198" s="32">
        <f t="shared" si="48"/>
        <v>251.9625</v>
      </c>
      <c r="AJ198" s="20"/>
      <c r="AK198" s="20" t="s">
        <v>813</v>
      </c>
      <c r="AL198" s="20">
        <v>12</v>
      </c>
    </row>
    <row r="199" spans="1:38" ht="12.75">
      <c r="A199" s="20">
        <v>12</v>
      </c>
      <c r="B199" s="20">
        <v>1</v>
      </c>
      <c r="C199" s="105" t="s">
        <v>37</v>
      </c>
      <c r="D199" s="20" t="s">
        <v>30</v>
      </c>
      <c r="E199" s="20">
        <v>125</v>
      </c>
      <c r="F199" s="20" t="s">
        <v>1744</v>
      </c>
      <c r="G199" s="20" t="s">
        <v>185</v>
      </c>
      <c r="H199" s="20" t="s">
        <v>23</v>
      </c>
      <c r="I199" s="20" t="s">
        <v>20</v>
      </c>
      <c r="J199" s="97">
        <v>27297</v>
      </c>
      <c r="K199" s="45" t="s">
        <v>151</v>
      </c>
      <c r="L199" s="96">
        <v>120.55</v>
      </c>
      <c r="M199" s="101">
        <v>0.5427</v>
      </c>
      <c r="N199" s="29">
        <v>210</v>
      </c>
      <c r="O199" s="74">
        <v>235</v>
      </c>
      <c r="P199" s="20">
        <v>235</v>
      </c>
      <c r="Q199" s="42"/>
      <c r="R199" s="20">
        <v>235</v>
      </c>
      <c r="S199" s="101">
        <f t="shared" si="42"/>
        <v>127.5345</v>
      </c>
      <c r="T199" s="20">
        <v>160</v>
      </c>
      <c r="U199" s="20">
        <v>170</v>
      </c>
      <c r="V199" s="69">
        <v>177.5</v>
      </c>
      <c r="W199" s="42"/>
      <c r="X199" s="31">
        <v>170</v>
      </c>
      <c r="Y199" s="32">
        <f t="shared" si="43"/>
        <v>92.25899999999999</v>
      </c>
      <c r="Z199" s="20">
        <f t="shared" si="44"/>
        <v>405</v>
      </c>
      <c r="AA199" s="32">
        <f t="shared" si="45"/>
        <v>219.7935</v>
      </c>
      <c r="AB199" s="20">
        <v>200</v>
      </c>
      <c r="AC199" s="20">
        <v>220</v>
      </c>
      <c r="AD199" s="31">
        <v>230</v>
      </c>
      <c r="AE199" s="42"/>
      <c r="AF199" s="31">
        <v>230</v>
      </c>
      <c r="AG199" s="32">
        <f t="shared" si="46"/>
        <v>124.821</v>
      </c>
      <c r="AH199" s="20">
        <f t="shared" si="47"/>
        <v>635</v>
      </c>
      <c r="AI199" s="32">
        <f t="shared" si="48"/>
        <v>344.61449999999996</v>
      </c>
      <c r="AJ199" s="20"/>
      <c r="AK199" s="20"/>
      <c r="AL199" s="20">
        <v>12</v>
      </c>
    </row>
    <row r="200" spans="1:38" ht="12.75">
      <c r="A200" s="20">
        <v>12</v>
      </c>
      <c r="B200" s="20">
        <v>1</v>
      </c>
      <c r="C200" s="105" t="s">
        <v>37</v>
      </c>
      <c r="D200" s="20" t="s">
        <v>30</v>
      </c>
      <c r="E200" s="20">
        <v>125</v>
      </c>
      <c r="F200" s="20" t="s">
        <v>1741</v>
      </c>
      <c r="G200" s="20" t="s">
        <v>1742</v>
      </c>
      <c r="H200" s="20" t="s">
        <v>35</v>
      </c>
      <c r="I200" s="20" t="s">
        <v>20</v>
      </c>
      <c r="J200" s="97">
        <v>27699</v>
      </c>
      <c r="K200" s="45" t="s">
        <v>19</v>
      </c>
      <c r="L200" s="96">
        <v>122.5</v>
      </c>
      <c r="M200" s="101">
        <v>0.5243</v>
      </c>
      <c r="N200" s="29">
        <v>180</v>
      </c>
      <c r="O200" s="20">
        <v>190</v>
      </c>
      <c r="P200" s="20">
        <v>200</v>
      </c>
      <c r="Q200" s="42"/>
      <c r="R200" s="20">
        <v>200</v>
      </c>
      <c r="S200" s="101">
        <f t="shared" si="42"/>
        <v>104.86</v>
      </c>
      <c r="T200" s="20">
        <v>130</v>
      </c>
      <c r="U200" s="20">
        <v>140</v>
      </c>
      <c r="V200" s="20">
        <v>150</v>
      </c>
      <c r="W200" s="42"/>
      <c r="X200" s="31">
        <v>150</v>
      </c>
      <c r="Y200" s="32">
        <f t="shared" si="43"/>
        <v>78.645</v>
      </c>
      <c r="Z200" s="20">
        <f t="shared" si="44"/>
        <v>350</v>
      </c>
      <c r="AA200" s="32">
        <f t="shared" si="45"/>
        <v>183.505</v>
      </c>
      <c r="AB200" s="20">
        <v>220</v>
      </c>
      <c r="AC200" s="20">
        <v>235</v>
      </c>
      <c r="AD200" s="69">
        <v>245</v>
      </c>
      <c r="AE200" s="42"/>
      <c r="AF200" s="31">
        <v>235</v>
      </c>
      <c r="AG200" s="32">
        <f t="shared" si="46"/>
        <v>123.2105</v>
      </c>
      <c r="AH200" s="20">
        <f t="shared" si="47"/>
        <v>585</v>
      </c>
      <c r="AI200" s="32">
        <f t="shared" si="48"/>
        <v>306.7155</v>
      </c>
      <c r="AJ200" s="20"/>
      <c r="AK200" s="20"/>
      <c r="AL200" s="20">
        <v>12</v>
      </c>
    </row>
    <row r="201" spans="1:38" ht="12.75">
      <c r="A201" s="20"/>
      <c r="B201" s="20"/>
      <c r="C201" s="20"/>
      <c r="D201" s="20"/>
      <c r="E201" s="20"/>
      <c r="F201" s="31" t="s">
        <v>126</v>
      </c>
      <c r="G201" s="31" t="s">
        <v>127</v>
      </c>
      <c r="H201" s="20"/>
      <c r="I201" s="20"/>
      <c r="J201" s="97"/>
      <c r="K201" s="45"/>
      <c r="L201" s="96"/>
      <c r="M201" s="101"/>
      <c r="N201" s="29"/>
      <c r="O201" s="20"/>
      <c r="P201" s="31"/>
      <c r="Q201" s="42"/>
      <c r="R201" s="20"/>
      <c r="S201" s="20"/>
      <c r="T201" s="20"/>
      <c r="U201" s="20"/>
      <c r="V201" s="31"/>
      <c r="W201" s="42"/>
      <c r="X201" s="31"/>
      <c r="Y201" s="32"/>
      <c r="Z201" s="20"/>
      <c r="AA201" s="29"/>
      <c r="AB201" s="20"/>
      <c r="AC201" s="20"/>
      <c r="AD201" s="31"/>
      <c r="AE201" s="42"/>
      <c r="AF201" s="31"/>
      <c r="AG201" s="32"/>
      <c r="AH201" s="20"/>
      <c r="AI201" s="20"/>
      <c r="AJ201" s="20"/>
      <c r="AK201" s="20"/>
      <c r="AL201" s="20"/>
    </row>
    <row r="202" spans="1:38" ht="12.75">
      <c r="A202" s="20">
        <v>12</v>
      </c>
      <c r="B202" s="20">
        <v>1</v>
      </c>
      <c r="C202" s="20" t="s">
        <v>37</v>
      </c>
      <c r="D202" s="20" t="s">
        <v>30</v>
      </c>
      <c r="E202" s="20">
        <v>48</v>
      </c>
      <c r="F202" s="20" t="s">
        <v>1532</v>
      </c>
      <c r="G202" s="20" t="s">
        <v>23</v>
      </c>
      <c r="H202" s="20" t="s">
        <v>23</v>
      </c>
      <c r="I202" s="20" t="s">
        <v>20</v>
      </c>
      <c r="J202" s="97">
        <v>31544</v>
      </c>
      <c r="K202" s="45" t="s">
        <v>19</v>
      </c>
      <c r="L202" s="96">
        <v>48</v>
      </c>
      <c r="M202" s="101">
        <v>1.0336</v>
      </c>
      <c r="N202" s="69">
        <v>65</v>
      </c>
      <c r="O202" s="20">
        <v>65</v>
      </c>
      <c r="P202" s="31">
        <v>75</v>
      </c>
      <c r="Q202" s="42"/>
      <c r="R202" s="20">
        <f>P202</f>
        <v>75</v>
      </c>
      <c r="S202" s="101">
        <f aca="true" t="shared" si="49" ref="S202:S207">R202*M202</f>
        <v>77.52000000000001</v>
      </c>
      <c r="T202" s="20"/>
      <c r="U202" s="20"/>
      <c r="V202" s="31"/>
      <c r="W202" s="42"/>
      <c r="X202" s="31"/>
      <c r="Y202" s="32">
        <f aca="true" t="shared" si="50" ref="Y202:Y207">X202*M202</f>
        <v>0</v>
      </c>
      <c r="Z202" s="20">
        <f aca="true" t="shared" si="51" ref="Z202:Z207">X202+R202</f>
        <v>75</v>
      </c>
      <c r="AA202" s="32">
        <f aca="true" t="shared" si="52" ref="AA202:AA207">Z202*M202</f>
        <v>77.52000000000001</v>
      </c>
      <c r="AB202" s="20"/>
      <c r="AC202" s="20"/>
      <c r="AD202" s="31"/>
      <c r="AE202" s="42"/>
      <c r="AF202" s="31"/>
      <c r="AG202" s="32">
        <f aca="true" t="shared" si="53" ref="AG202:AG207">AF202*M202</f>
        <v>0</v>
      </c>
      <c r="AH202" s="20">
        <f aca="true" t="shared" si="54" ref="AH202:AH207">AF202+Z202</f>
        <v>75</v>
      </c>
      <c r="AI202" s="32">
        <f aca="true" t="shared" si="55" ref="AI202:AI207">AH202*M202</f>
        <v>77.52000000000001</v>
      </c>
      <c r="AJ202" s="20"/>
      <c r="AK202" s="20"/>
      <c r="AL202" s="20">
        <v>12</v>
      </c>
    </row>
    <row r="203" spans="1:38" ht="12.75">
      <c r="A203" s="20">
        <v>12</v>
      </c>
      <c r="B203" s="20">
        <v>1</v>
      </c>
      <c r="C203" s="20" t="s">
        <v>37</v>
      </c>
      <c r="D203" s="20" t="s">
        <v>30</v>
      </c>
      <c r="E203" s="20">
        <v>52</v>
      </c>
      <c r="F203" s="20" t="s">
        <v>1533</v>
      </c>
      <c r="G203" s="20" t="s">
        <v>812</v>
      </c>
      <c r="H203" s="20" t="s">
        <v>23</v>
      </c>
      <c r="I203" s="20" t="s">
        <v>20</v>
      </c>
      <c r="J203" s="97">
        <v>38069</v>
      </c>
      <c r="K203" s="45" t="s">
        <v>135</v>
      </c>
      <c r="L203" s="96">
        <v>51.9</v>
      </c>
      <c r="M203" s="101">
        <v>1.1969</v>
      </c>
      <c r="N203" s="29">
        <v>45</v>
      </c>
      <c r="O203" s="20">
        <v>47.5</v>
      </c>
      <c r="P203" s="31">
        <v>52.5</v>
      </c>
      <c r="Q203" s="42"/>
      <c r="R203" s="20">
        <f>P203</f>
        <v>52.5</v>
      </c>
      <c r="S203" s="101">
        <f t="shared" si="49"/>
        <v>62.837250000000004</v>
      </c>
      <c r="T203" s="20"/>
      <c r="U203" s="20"/>
      <c r="V203" s="31"/>
      <c r="W203" s="42"/>
      <c r="X203" s="31"/>
      <c r="Y203" s="32">
        <f t="shared" si="50"/>
        <v>0</v>
      </c>
      <c r="Z203" s="20">
        <f t="shared" si="51"/>
        <v>52.5</v>
      </c>
      <c r="AA203" s="32">
        <f t="shared" si="52"/>
        <v>62.837250000000004</v>
      </c>
      <c r="AB203" s="20"/>
      <c r="AC203" s="20"/>
      <c r="AD203" s="31"/>
      <c r="AE203" s="42"/>
      <c r="AF203" s="31"/>
      <c r="AG203" s="32">
        <f t="shared" si="53"/>
        <v>0</v>
      </c>
      <c r="AH203" s="20">
        <f t="shared" si="54"/>
        <v>52.5</v>
      </c>
      <c r="AI203" s="32">
        <f t="shared" si="55"/>
        <v>62.837250000000004</v>
      </c>
      <c r="AJ203" s="20"/>
      <c r="AK203" s="20" t="s">
        <v>813</v>
      </c>
      <c r="AL203" s="20">
        <v>12</v>
      </c>
    </row>
    <row r="204" spans="1:38" ht="12.75">
      <c r="A204" s="20">
        <v>12</v>
      </c>
      <c r="B204" s="20">
        <v>1</v>
      </c>
      <c r="C204" s="20" t="s">
        <v>37</v>
      </c>
      <c r="D204" s="20" t="s">
        <v>30</v>
      </c>
      <c r="E204" s="20">
        <v>56</v>
      </c>
      <c r="F204" s="20" t="s">
        <v>1534</v>
      </c>
      <c r="G204" s="20" t="s">
        <v>1535</v>
      </c>
      <c r="H204" s="20" t="s">
        <v>23</v>
      </c>
      <c r="I204" s="20" t="s">
        <v>20</v>
      </c>
      <c r="J204" s="97">
        <v>32017</v>
      </c>
      <c r="K204" s="45" t="s">
        <v>19</v>
      </c>
      <c r="L204" s="96">
        <v>55.1</v>
      </c>
      <c r="M204" s="101">
        <v>0.9263</v>
      </c>
      <c r="N204" s="29">
        <v>90</v>
      </c>
      <c r="O204" s="69">
        <v>97.5</v>
      </c>
      <c r="P204" s="69">
        <v>97.5</v>
      </c>
      <c r="Q204" s="42"/>
      <c r="R204" s="20">
        <f>N204</f>
        <v>90</v>
      </c>
      <c r="S204" s="101">
        <f t="shared" si="49"/>
        <v>83.367</v>
      </c>
      <c r="T204" s="20"/>
      <c r="U204" s="20"/>
      <c r="V204" s="31"/>
      <c r="W204" s="42"/>
      <c r="X204" s="31"/>
      <c r="Y204" s="32">
        <f t="shared" si="50"/>
        <v>0</v>
      </c>
      <c r="Z204" s="20">
        <f t="shared" si="51"/>
        <v>90</v>
      </c>
      <c r="AA204" s="32">
        <f t="shared" si="52"/>
        <v>83.367</v>
      </c>
      <c r="AB204" s="20"/>
      <c r="AC204" s="20"/>
      <c r="AD204" s="31"/>
      <c r="AE204" s="42"/>
      <c r="AF204" s="31"/>
      <c r="AG204" s="32">
        <f t="shared" si="53"/>
        <v>0</v>
      </c>
      <c r="AH204" s="20">
        <f t="shared" si="54"/>
        <v>90</v>
      </c>
      <c r="AI204" s="32">
        <f t="shared" si="55"/>
        <v>83.367</v>
      </c>
      <c r="AJ204" s="20"/>
      <c r="AK204" s="20" t="s">
        <v>1536</v>
      </c>
      <c r="AL204" s="20">
        <v>12</v>
      </c>
    </row>
    <row r="205" spans="1:38" ht="12.75">
      <c r="A205" s="20">
        <v>0</v>
      </c>
      <c r="B205" s="20" t="s">
        <v>172</v>
      </c>
      <c r="C205" s="20" t="s">
        <v>37</v>
      </c>
      <c r="D205" s="20" t="s">
        <v>30</v>
      </c>
      <c r="E205" s="20">
        <v>67.5</v>
      </c>
      <c r="F205" s="20" t="s">
        <v>1565</v>
      </c>
      <c r="G205" s="20" t="s">
        <v>1566</v>
      </c>
      <c r="H205" s="20" t="s">
        <v>62</v>
      </c>
      <c r="I205" s="20" t="s">
        <v>20</v>
      </c>
      <c r="J205" s="46">
        <v>34381</v>
      </c>
      <c r="K205" s="45" t="s">
        <v>19</v>
      </c>
      <c r="L205" s="96">
        <v>62.8</v>
      </c>
      <c r="M205" s="101">
        <v>0.8302</v>
      </c>
      <c r="N205" s="29">
        <v>110</v>
      </c>
      <c r="O205" s="20">
        <v>0</v>
      </c>
      <c r="P205" s="31">
        <v>0</v>
      </c>
      <c r="Q205" s="42"/>
      <c r="R205" s="20">
        <v>0</v>
      </c>
      <c r="S205" s="101">
        <f t="shared" si="49"/>
        <v>0</v>
      </c>
      <c r="T205" s="20"/>
      <c r="U205" s="20"/>
      <c r="V205" s="31"/>
      <c r="W205" s="42"/>
      <c r="X205" s="31"/>
      <c r="Y205" s="32">
        <f t="shared" si="50"/>
        <v>0</v>
      </c>
      <c r="Z205" s="20">
        <f t="shared" si="51"/>
        <v>0</v>
      </c>
      <c r="AA205" s="32">
        <f t="shared" si="52"/>
        <v>0</v>
      </c>
      <c r="AB205" s="20"/>
      <c r="AC205" s="20"/>
      <c r="AD205" s="70"/>
      <c r="AE205" s="42"/>
      <c r="AF205" s="31"/>
      <c r="AG205" s="32">
        <f t="shared" si="53"/>
        <v>0</v>
      </c>
      <c r="AH205" s="20">
        <f t="shared" si="54"/>
        <v>0</v>
      </c>
      <c r="AI205" s="32">
        <f t="shared" si="55"/>
        <v>0</v>
      </c>
      <c r="AJ205" s="20"/>
      <c r="AK205" s="20" t="s">
        <v>1567</v>
      </c>
      <c r="AL205" s="20">
        <v>0</v>
      </c>
    </row>
    <row r="206" spans="1:38" ht="12.75">
      <c r="A206" s="20">
        <v>12</v>
      </c>
      <c r="B206" s="20">
        <v>1</v>
      </c>
      <c r="C206" s="20" t="s">
        <v>37</v>
      </c>
      <c r="D206" s="20" t="s">
        <v>30</v>
      </c>
      <c r="E206" s="20">
        <v>75</v>
      </c>
      <c r="F206" s="20" t="s">
        <v>798</v>
      </c>
      <c r="G206" s="20" t="s">
        <v>33</v>
      </c>
      <c r="H206" s="20" t="s">
        <v>33</v>
      </c>
      <c r="I206" s="20" t="s">
        <v>33</v>
      </c>
      <c r="J206" s="97">
        <v>29861</v>
      </c>
      <c r="K206" s="45" t="s">
        <v>19</v>
      </c>
      <c r="L206" s="96">
        <v>74.5</v>
      </c>
      <c r="M206" s="101">
        <v>0.7258</v>
      </c>
      <c r="N206" s="29">
        <v>70</v>
      </c>
      <c r="O206" s="20">
        <v>77.5</v>
      </c>
      <c r="P206" s="69">
        <v>85</v>
      </c>
      <c r="Q206" s="42"/>
      <c r="R206" s="20">
        <f>O206</f>
        <v>77.5</v>
      </c>
      <c r="S206" s="101">
        <f t="shared" si="49"/>
        <v>56.2495</v>
      </c>
      <c r="T206" s="20"/>
      <c r="U206" s="20"/>
      <c r="V206" s="31"/>
      <c r="W206" s="42"/>
      <c r="X206" s="31"/>
      <c r="Y206" s="32">
        <f t="shared" si="50"/>
        <v>0</v>
      </c>
      <c r="Z206" s="20">
        <f t="shared" si="51"/>
        <v>77.5</v>
      </c>
      <c r="AA206" s="32">
        <f t="shared" si="52"/>
        <v>56.2495</v>
      </c>
      <c r="AB206" s="20"/>
      <c r="AC206" s="20"/>
      <c r="AD206" s="31"/>
      <c r="AE206" s="42"/>
      <c r="AF206" s="31"/>
      <c r="AG206" s="32">
        <f t="shared" si="53"/>
        <v>0</v>
      </c>
      <c r="AH206" s="20">
        <f t="shared" si="54"/>
        <v>77.5</v>
      </c>
      <c r="AI206" s="32">
        <f t="shared" si="55"/>
        <v>56.2495</v>
      </c>
      <c r="AJ206" s="20"/>
      <c r="AK206" s="20" t="s">
        <v>40</v>
      </c>
      <c r="AL206" s="20">
        <v>12</v>
      </c>
    </row>
    <row r="207" spans="1:38" ht="12.75">
      <c r="A207" s="20">
        <v>12</v>
      </c>
      <c r="B207" s="20">
        <v>1</v>
      </c>
      <c r="C207" s="20" t="s">
        <v>37</v>
      </c>
      <c r="D207" s="20" t="s">
        <v>30</v>
      </c>
      <c r="E207" s="20">
        <v>82.5</v>
      </c>
      <c r="F207" s="20" t="s">
        <v>1563</v>
      </c>
      <c r="G207" s="20" t="s">
        <v>1564</v>
      </c>
      <c r="H207" s="20" t="s">
        <v>35</v>
      </c>
      <c r="I207" s="20" t="s">
        <v>20</v>
      </c>
      <c r="J207" s="97">
        <v>31083</v>
      </c>
      <c r="K207" s="45" t="s">
        <v>19</v>
      </c>
      <c r="L207" s="96">
        <v>82.5</v>
      </c>
      <c r="M207" s="101">
        <v>0.6731</v>
      </c>
      <c r="N207" s="69">
        <v>135</v>
      </c>
      <c r="O207" s="20">
        <v>135</v>
      </c>
      <c r="P207" s="31">
        <v>140</v>
      </c>
      <c r="Q207" s="42"/>
      <c r="R207" s="20">
        <f>P207</f>
        <v>140</v>
      </c>
      <c r="S207" s="101">
        <f t="shared" si="49"/>
        <v>94.23400000000001</v>
      </c>
      <c r="T207" s="20"/>
      <c r="U207" s="20"/>
      <c r="V207" s="31"/>
      <c r="W207" s="42"/>
      <c r="X207" s="31"/>
      <c r="Y207" s="32">
        <f t="shared" si="50"/>
        <v>0</v>
      </c>
      <c r="Z207" s="20">
        <f t="shared" si="51"/>
        <v>140</v>
      </c>
      <c r="AA207" s="32">
        <f t="shared" si="52"/>
        <v>94.23400000000001</v>
      </c>
      <c r="AB207" s="20"/>
      <c r="AC207" s="20"/>
      <c r="AD207" s="31"/>
      <c r="AE207" s="42"/>
      <c r="AF207" s="31"/>
      <c r="AG207" s="32">
        <f t="shared" si="53"/>
        <v>0</v>
      </c>
      <c r="AH207" s="20">
        <f t="shared" si="54"/>
        <v>140</v>
      </c>
      <c r="AI207" s="32">
        <f t="shared" si="55"/>
        <v>94.23400000000001</v>
      </c>
      <c r="AJ207" s="20"/>
      <c r="AK207" s="20"/>
      <c r="AL207" s="20">
        <v>12</v>
      </c>
    </row>
    <row r="208" spans="1:38" ht="12.75">
      <c r="A208" s="20"/>
      <c r="B208" s="20"/>
      <c r="C208" s="20"/>
      <c r="D208" s="20"/>
      <c r="E208" s="20"/>
      <c r="F208" s="31" t="s">
        <v>128</v>
      </c>
      <c r="G208" s="31" t="s">
        <v>127</v>
      </c>
      <c r="H208" s="20"/>
      <c r="I208" s="20"/>
      <c r="J208" s="97"/>
      <c r="K208" s="45"/>
      <c r="L208" s="96"/>
      <c r="M208" s="101"/>
      <c r="N208" s="29"/>
      <c r="O208" s="20"/>
      <c r="P208" s="31"/>
      <c r="Q208" s="42"/>
      <c r="R208" s="20"/>
      <c r="S208" s="20"/>
      <c r="T208" s="20"/>
      <c r="U208" s="20"/>
      <c r="V208" s="31"/>
      <c r="W208" s="42"/>
      <c r="X208" s="31"/>
      <c r="Y208" s="32"/>
      <c r="Z208" s="20"/>
      <c r="AA208" s="29"/>
      <c r="AB208" s="20"/>
      <c r="AC208" s="20"/>
      <c r="AD208" s="31"/>
      <c r="AE208" s="42"/>
      <c r="AF208" s="31"/>
      <c r="AG208" s="32"/>
      <c r="AH208" s="20"/>
      <c r="AI208" s="20"/>
      <c r="AJ208" s="20"/>
      <c r="AK208" s="20"/>
      <c r="AL208" s="20"/>
    </row>
    <row r="209" spans="1:38" ht="12.75">
      <c r="A209" s="20">
        <v>12</v>
      </c>
      <c r="B209" s="20">
        <v>1</v>
      </c>
      <c r="C209" s="20" t="s">
        <v>37</v>
      </c>
      <c r="D209" s="20" t="s">
        <v>30</v>
      </c>
      <c r="E209" s="20">
        <v>44</v>
      </c>
      <c r="F209" s="20" t="s">
        <v>725</v>
      </c>
      <c r="G209" s="20" t="s">
        <v>715</v>
      </c>
      <c r="H209" s="20" t="s">
        <v>23</v>
      </c>
      <c r="I209" s="20" t="s">
        <v>20</v>
      </c>
      <c r="J209" s="97">
        <v>29737</v>
      </c>
      <c r="K209" s="45" t="s">
        <v>19</v>
      </c>
      <c r="L209" s="96">
        <v>43.3</v>
      </c>
      <c r="M209" s="101">
        <v>1.1261</v>
      </c>
      <c r="N209" s="29"/>
      <c r="O209" s="20"/>
      <c r="P209" s="31"/>
      <c r="Q209" s="42"/>
      <c r="R209" s="20"/>
      <c r="S209" s="101">
        <f aca="true" t="shared" si="56" ref="S209:S237">R209*M209</f>
        <v>0</v>
      </c>
      <c r="T209" s="20"/>
      <c r="U209" s="20"/>
      <c r="V209" s="31"/>
      <c r="W209" s="42"/>
      <c r="X209" s="31"/>
      <c r="Y209" s="32">
        <f aca="true" t="shared" si="57" ref="Y209:Y237">X209*M209</f>
        <v>0</v>
      </c>
      <c r="Z209" s="20">
        <f aca="true" t="shared" si="58" ref="Z209:Z237">X209+R209</f>
        <v>0</v>
      </c>
      <c r="AA209" s="32">
        <f aca="true" t="shared" si="59" ref="AA209:AA237">Z209*M209</f>
        <v>0</v>
      </c>
      <c r="AB209" s="20">
        <v>90</v>
      </c>
      <c r="AC209" s="20">
        <v>102.5</v>
      </c>
      <c r="AD209" s="70">
        <v>107.5</v>
      </c>
      <c r="AE209" s="42"/>
      <c r="AF209" s="31">
        <f>AC209</f>
        <v>102.5</v>
      </c>
      <c r="AG209" s="32">
        <f aca="true" t="shared" si="60" ref="AG209:AG237">AF209*M209</f>
        <v>115.42525</v>
      </c>
      <c r="AH209" s="20">
        <f aca="true" t="shared" si="61" ref="AH209:AH237">AF209+Z209</f>
        <v>102.5</v>
      </c>
      <c r="AI209" s="32">
        <f aca="true" t="shared" si="62" ref="AI209:AI237">AH209*M209</f>
        <v>115.42525</v>
      </c>
      <c r="AJ209" s="20"/>
      <c r="AK209" s="20"/>
      <c r="AL209" s="20">
        <v>12</v>
      </c>
    </row>
    <row r="210" spans="1:38" ht="12.75">
      <c r="A210" s="20">
        <v>12</v>
      </c>
      <c r="B210" s="20">
        <v>1</v>
      </c>
      <c r="C210" s="20" t="s">
        <v>37</v>
      </c>
      <c r="D210" s="20" t="s">
        <v>30</v>
      </c>
      <c r="E210" s="20">
        <v>48</v>
      </c>
      <c r="F210" s="20" t="s">
        <v>551</v>
      </c>
      <c r="G210" s="20" t="s">
        <v>99</v>
      </c>
      <c r="H210" s="20" t="s">
        <v>49</v>
      </c>
      <c r="I210" s="20" t="s">
        <v>20</v>
      </c>
      <c r="J210" s="97">
        <v>24997</v>
      </c>
      <c r="K210" s="45" t="s">
        <v>123</v>
      </c>
      <c r="L210" s="96">
        <v>47.95</v>
      </c>
      <c r="M210" s="101">
        <v>1.2124</v>
      </c>
      <c r="N210" s="29"/>
      <c r="O210" s="20"/>
      <c r="P210" s="31"/>
      <c r="Q210" s="42"/>
      <c r="R210" s="20"/>
      <c r="S210" s="101">
        <f t="shared" si="56"/>
        <v>0</v>
      </c>
      <c r="T210" s="20"/>
      <c r="U210" s="20"/>
      <c r="V210" s="31"/>
      <c r="W210" s="42"/>
      <c r="X210" s="31"/>
      <c r="Y210" s="32">
        <f t="shared" si="57"/>
        <v>0</v>
      </c>
      <c r="Z210" s="20">
        <f t="shared" si="58"/>
        <v>0</v>
      </c>
      <c r="AA210" s="32">
        <f t="shared" si="59"/>
        <v>0</v>
      </c>
      <c r="AB210" s="20">
        <v>110</v>
      </c>
      <c r="AC210" s="70">
        <v>117.5</v>
      </c>
      <c r="AD210" s="70">
        <v>117.5</v>
      </c>
      <c r="AE210" s="42"/>
      <c r="AF210" s="31">
        <f>AB210</f>
        <v>110</v>
      </c>
      <c r="AG210" s="32">
        <f t="shared" si="60"/>
        <v>133.364</v>
      </c>
      <c r="AH210" s="20">
        <f t="shared" si="61"/>
        <v>110</v>
      </c>
      <c r="AI210" s="32">
        <f t="shared" si="62"/>
        <v>133.364</v>
      </c>
      <c r="AJ210" s="20"/>
      <c r="AK210" s="20" t="s">
        <v>84</v>
      </c>
      <c r="AL210" s="20">
        <v>12</v>
      </c>
    </row>
    <row r="211" spans="1:38" ht="12.75">
      <c r="A211" s="20">
        <v>12</v>
      </c>
      <c r="B211" s="20">
        <v>1</v>
      </c>
      <c r="C211" s="20" t="s">
        <v>37</v>
      </c>
      <c r="D211" s="20" t="s">
        <v>30</v>
      </c>
      <c r="E211" s="20">
        <v>48</v>
      </c>
      <c r="F211" s="20" t="s">
        <v>1624</v>
      </c>
      <c r="G211" s="20" t="s">
        <v>196</v>
      </c>
      <c r="H211" s="20" t="s">
        <v>196</v>
      </c>
      <c r="I211" s="20" t="s">
        <v>20</v>
      </c>
      <c r="J211" s="97">
        <v>32562</v>
      </c>
      <c r="K211" s="45" t="s">
        <v>19</v>
      </c>
      <c r="L211" s="96">
        <v>45.3</v>
      </c>
      <c r="M211" s="101">
        <v>1.0807</v>
      </c>
      <c r="N211" s="29"/>
      <c r="O211" s="20"/>
      <c r="P211" s="31"/>
      <c r="Q211" s="42"/>
      <c r="R211" s="20"/>
      <c r="S211" s="101">
        <f t="shared" si="56"/>
        <v>0</v>
      </c>
      <c r="T211" s="20"/>
      <c r="U211" s="20"/>
      <c r="V211" s="31"/>
      <c r="W211" s="42"/>
      <c r="X211" s="31"/>
      <c r="Y211" s="32">
        <f t="shared" si="57"/>
        <v>0</v>
      </c>
      <c r="Z211" s="20">
        <f t="shared" si="58"/>
        <v>0</v>
      </c>
      <c r="AA211" s="32">
        <f t="shared" si="59"/>
        <v>0</v>
      </c>
      <c r="AB211" s="20">
        <v>130</v>
      </c>
      <c r="AC211" s="20">
        <v>137.5</v>
      </c>
      <c r="AD211" s="70">
        <v>140</v>
      </c>
      <c r="AE211" s="42"/>
      <c r="AF211" s="31">
        <f>AC211</f>
        <v>137.5</v>
      </c>
      <c r="AG211" s="32">
        <f t="shared" si="60"/>
        <v>148.59625</v>
      </c>
      <c r="AH211" s="20">
        <f t="shared" si="61"/>
        <v>137.5</v>
      </c>
      <c r="AI211" s="32">
        <f t="shared" si="62"/>
        <v>148.59625</v>
      </c>
      <c r="AJ211" s="20" t="s">
        <v>373</v>
      </c>
      <c r="AK211" s="20" t="s">
        <v>1064</v>
      </c>
      <c r="AL211" s="20">
        <v>48</v>
      </c>
    </row>
    <row r="212" spans="1:38" ht="12.75">
      <c r="A212" s="20">
        <v>5</v>
      </c>
      <c r="B212" s="20">
        <v>2</v>
      </c>
      <c r="C212" s="20" t="s">
        <v>37</v>
      </c>
      <c r="D212" s="20" t="s">
        <v>30</v>
      </c>
      <c r="E212" s="20">
        <v>48</v>
      </c>
      <c r="F212" s="20" t="s">
        <v>551</v>
      </c>
      <c r="G212" s="20" t="s">
        <v>99</v>
      </c>
      <c r="H212" s="20" t="s">
        <v>49</v>
      </c>
      <c r="I212" s="20" t="s">
        <v>20</v>
      </c>
      <c r="J212" s="97">
        <v>24997</v>
      </c>
      <c r="K212" s="45" t="s">
        <v>19</v>
      </c>
      <c r="L212" s="96">
        <v>47.95</v>
      </c>
      <c r="M212" s="101">
        <v>1.0336</v>
      </c>
      <c r="N212" s="29"/>
      <c r="O212" s="20"/>
      <c r="P212" s="31"/>
      <c r="Q212" s="42"/>
      <c r="R212" s="20"/>
      <c r="S212" s="101">
        <f t="shared" si="56"/>
        <v>0</v>
      </c>
      <c r="T212" s="20"/>
      <c r="U212" s="20"/>
      <c r="V212" s="31"/>
      <c r="W212" s="42"/>
      <c r="X212" s="31"/>
      <c r="Y212" s="32">
        <f t="shared" si="57"/>
        <v>0</v>
      </c>
      <c r="Z212" s="20">
        <f t="shared" si="58"/>
        <v>0</v>
      </c>
      <c r="AA212" s="32">
        <f t="shared" si="59"/>
        <v>0</v>
      </c>
      <c r="AB212" s="20">
        <v>110</v>
      </c>
      <c r="AC212" s="70">
        <v>117.5</v>
      </c>
      <c r="AD212" s="70">
        <v>117.5</v>
      </c>
      <c r="AE212" s="42"/>
      <c r="AF212" s="31">
        <f>AB212</f>
        <v>110</v>
      </c>
      <c r="AG212" s="32">
        <f t="shared" si="60"/>
        <v>113.69600000000001</v>
      </c>
      <c r="AH212" s="20">
        <f t="shared" si="61"/>
        <v>110</v>
      </c>
      <c r="AI212" s="32">
        <f t="shared" si="62"/>
        <v>113.69600000000001</v>
      </c>
      <c r="AJ212" s="20"/>
      <c r="AK212" s="20" t="s">
        <v>84</v>
      </c>
      <c r="AL212" s="20">
        <v>5</v>
      </c>
    </row>
    <row r="213" spans="1:38" ht="12.75">
      <c r="A213" s="20">
        <v>3</v>
      </c>
      <c r="B213" s="20">
        <v>3</v>
      </c>
      <c r="C213" s="20" t="s">
        <v>37</v>
      </c>
      <c r="D213" s="20" t="s">
        <v>30</v>
      </c>
      <c r="E213" s="20">
        <v>48</v>
      </c>
      <c r="F213" s="20" t="s">
        <v>1617</v>
      </c>
      <c r="G213" s="20" t="s">
        <v>23</v>
      </c>
      <c r="H213" s="20" t="s">
        <v>23</v>
      </c>
      <c r="I213" s="20" t="s">
        <v>20</v>
      </c>
      <c r="J213" s="97">
        <v>31416</v>
      </c>
      <c r="K213" s="45" t="s">
        <v>19</v>
      </c>
      <c r="L213" s="96">
        <v>48</v>
      </c>
      <c r="M213" s="101">
        <v>1.0336</v>
      </c>
      <c r="N213" s="29"/>
      <c r="O213" s="20"/>
      <c r="P213" s="31"/>
      <c r="Q213" s="42"/>
      <c r="R213" s="20"/>
      <c r="S213" s="101">
        <f t="shared" si="56"/>
        <v>0</v>
      </c>
      <c r="T213" s="20"/>
      <c r="U213" s="20"/>
      <c r="V213" s="31"/>
      <c r="W213" s="42"/>
      <c r="X213" s="31"/>
      <c r="Y213" s="32">
        <f t="shared" si="57"/>
        <v>0</v>
      </c>
      <c r="Z213" s="20">
        <f t="shared" si="58"/>
        <v>0</v>
      </c>
      <c r="AA213" s="32">
        <f t="shared" si="59"/>
        <v>0</v>
      </c>
      <c r="AB213" s="20">
        <v>85</v>
      </c>
      <c r="AC213" s="20">
        <v>90</v>
      </c>
      <c r="AD213" s="70">
        <v>95</v>
      </c>
      <c r="AE213" s="42"/>
      <c r="AF213" s="31">
        <f>AC213</f>
        <v>90</v>
      </c>
      <c r="AG213" s="32">
        <f t="shared" si="60"/>
        <v>93.024</v>
      </c>
      <c r="AH213" s="20">
        <f t="shared" si="61"/>
        <v>90</v>
      </c>
      <c r="AI213" s="32">
        <f t="shared" si="62"/>
        <v>93.024</v>
      </c>
      <c r="AJ213" s="20"/>
      <c r="AK213" s="20" t="s">
        <v>1618</v>
      </c>
      <c r="AL213" s="20">
        <v>3</v>
      </c>
    </row>
    <row r="214" spans="1:38" ht="12.75">
      <c r="A214" s="20">
        <v>12</v>
      </c>
      <c r="B214" s="20">
        <v>1</v>
      </c>
      <c r="C214" s="20" t="s">
        <v>37</v>
      </c>
      <c r="D214" s="20" t="s">
        <v>30</v>
      </c>
      <c r="E214" s="20">
        <v>48</v>
      </c>
      <c r="F214" s="20" t="s">
        <v>1514</v>
      </c>
      <c r="G214" s="20" t="s">
        <v>1424</v>
      </c>
      <c r="H214" s="20" t="s">
        <v>49</v>
      </c>
      <c r="I214" s="20" t="s">
        <v>20</v>
      </c>
      <c r="J214" s="97">
        <v>37402</v>
      </c>
      <c r="K214" s="45" t="s">
        <v>165</v>
      </c>
      <c r="L214" s="96">
        <v>47.8</v>
      </c>
      <c r="M214" s="101">
        <v>1.1758</v>
      </c>
      <c r="N214" s="29"/>
      <c r="O214" s="20"/>
      <c r="P214" s="31"/>
      <c r="Q214" s="42"/>
      <c r="R214" s="20"/>
      <c r="S214" s="101">
        <f t="shared" si="56"/>
        <v>0</v>
      </c>
      <c r="T214" s="20"/>
      <c r="U214" s="20"/>
      <c r="V214" s="31"/>
      <c r="W214" s="42"/>
      <c r="X214" s="31"/>
      <c r="Y214" s="32">
        <f t="shared" si="57"/>
        <v>0</v>
      </c>
      <c r="Z214" s="20">
        <f t="shared" si="58"/>
        <v>0</v>
      </c>
      <c r="AA214" s="32">
        <f t="shared" si="59"/>
        <v>0</v>
      </c>
      <c r="AB214" s="20">
        <v>85</v>
      </c>
      <c r="AC214" s="20">
        <v>95</v>
      </c>
      <c r="AD214" s="70">
        <v>97.5</v>
      </c>
      <c r="AE214" s="42"/>
      <c r="AF214" s="31">
        <f>AC214</f>
        <v>95</v>
      </c>
      <c r="AG214" s="32">
        <f t="shared" si="60"/>
        <v>111.701</v>
      </c>
      <c r="AH214" s="20">
        <f t="shared" si="61"/>
        <v>95</v>
      </c>
      <c r="AI214" s="32">
        <f t="shared" si="62"/>
        <v>111.701</v>
      </c>
      <c r="AJ214" s="20"/>
      <c r="AK214" s="20" t="s">
        <v>1515</v>
      </c>
      <c r="AL214" s="20">
        <v>12</v>
      </c>
    </row>
    <row r="215" spans="1:38" ht="12.75">
      <c r="A215" s="20">
        <v>12</v>
      </c>
      <c r="B215" s="20">
        <v>1</v>
      </c>
      <c r="C215" s="20" t="s">
        <v>37</v>
      </c>
      <c r="D215" s="20" t="s">
        <v>30</v>
      </c>
      <c r="E215" s="20">
        <v>52</v>
      </c>
      <c r="F215" s="20" t="s">
        <v>1529</v>
      </c>
      <c r="G215" s="20" t="s">
        <v>364</v>
      </c>
      <c r="H215" s="20" t="s">
        <v>364</v>
      </c>
      <c r="I215" s="20" t="s">
        <v>20</v>
      </c>
      <c r="J215" s="97">
        <v>34780</v>
      </c>
      <c r="K215" s="45" t="s">
        <v>118</v>
      </c>
      <c r="L215" s="96">
        <v>51.6</v>
      </c>
      <c r="M215" s="101">
        <v>0.9731</v>
      </c>
      <c r="N215" s="29"/>
      <c r="O215" s="20"/>
      <c r="P215" s="31"/>
      <c r="Q215" s="42"/>
      <c r="R215" s="20"/>
      <c r="S215" s="101">
        <f t="shared" si="56"/>
        <v>0</v>
      </c>
      <c r="T215" s="20"/>
      <c r="U215" s="20"/>
      <c r="V215" s="31"/>
      <c r="W215" s="42"/>
      <c r="X215" s="31"/>
      <c r="Y215" s="32">
        <f t="shared" si="57"/>
        <v>0</v>
      </c>
      <c r="Z215" s="20">
        <f t="shared" si="58"/>
        <v>0</v>
      </c>
      <c r="AA215" s="32">
        <f t="shared" si="59"/>
        <v>0</v>
      </c>
      <c r="AB215" s="20">
        <v>125</v>
      </c>
      <c r="AC215" s="70">
        <v>130</v>
      </c>
      <c r="AD215" s="31">
        <v>130</v>
      </c>
      <c r="AE215" s="42"/>
      <c r="AF215" s="31">
        <f>AD215</f>
        <v>130</v>
      </c>
      <c r="AG215" s="32">
        <f t="shared" si="60"/>
        <v>126.503</v>
      </c>
      <c r="AH215" s="20">
        <f t="shared" si="61"/>
        <v>130</v>
      </c>
      <c r="AI215" s="32">
        <f t="shared" si="62"/>
        <v>126.503</v>
      </c>
      <c r="AJ215" s="20"/>
      <c r="AK215" s="20" t="s">
        <v>1530</v>
      </c>
      <c r="AL215" s="20">
        <v>12</v>
      </c>
    </row>
    <row r="216" spans="1:38" ht="12.75">
      <c r="A216" s="20">
        <v>12</v>
      </c>
      <c r="B216" s="20">
        <v>1</v>
      </c>
      <c r="C216" s="20" t="s">
        <v>37</v>
      </c>
      <c r="D216" s="20" t="s">
        <v>30</v>
      </c>
      <c r="E216" s="20">
        <v>52</v>
      </c>
      <c r="F216" s="20" t="s">
        <v>1529</v>
      </c>
      <c r="G216" s="20" t="s">
        <v>364</v>
      </c>
      <c r="H216" s="20" t="s">
        <v>364</v>
      </c>
      <c r="I216" s="20" t="s">
        <v>20</v>
      </c>
      <c r="J216" s="97">
        <v>34780</v>
      </c>
      <c r="K216" s="45" t="s">
        <v>19</v>
      </c>
      <c r="L216" s="96">
        <v>51.6</v>
      </c>
      <c r="M216" s="101">
        <v>0.9731</v>
      </c>
      <c r="N216" s="29"/>
      <c r="O216" s="20"/>
      <c r="P216" s="31"/>
      <c r="Q216" s="42"/>
      <c r="R216" s="20"/>
      <c r="S216" s="101">
        <f t="shared" si="56"/>
        <v>0</v>
      </c>
      <c r="T216" s="20"/>
      <c r="U216" s="20"/>
      <c r="V216" s="31"/>
      <c r="W216" s="42"/>
      <c r="X216" s="31"/>
      <c r="Y216" s="32">
        <f t="shared" si="57"/>
        <v>0</v>
      </c>
      <c r="Z216" s="20">
        <f t="shared" si="58"/>
        <v>0</v>
      </c>
      <c r="AA216" s="32">
        <f t="shared" si="59"/>
        <v>0</v>
      </c>
      <c r="AB216" s="20">
        <v>125</v>
      </c>
      <c r="AC216" s="70">
        <v>130</v>
      </c>
      <c r="AD216" s="31">
        <v>130</v>
      </c>
      <c r="AE216" s="42"/>
      <c r="AF216" s="31">
        <f>AD216</f>
        <v>130</v>
      </c>
      <c r="AG216" s="32">
        <f t="shared" si="60"/>
        <v>126.503</v>
      </c>
      <c r="AH216" s="20">
        <f t="shared" si="61"/>
        <v>130</v>
      </c>
      <c r="AI216" s="32">
        <f t="shared" si="62"/>
        <v>126.503</v>
      </c>
      <c r="AJ216" s="20" t="s">
        <v>375</v>
      </c>
      <c r="AK216" s="20" t="s">
        <v>1530</v>
      </c>
      <c r="AL216" s="20">
        <v>21</v>
      </c>
    </row>
    <row r="217" spans="1:38" ht="12.75">
      <c r="A217" s="20">
        <v>5</v>
      </c>
      <c r="B217" s="20">
        <v>2</v>
      </c>
      <c r="C217" s="20" t="s">
        <v>37</v>
      </c>
      <c r="D217" s="20" t="s">
        <v>30</v>
      </c>
      <c r="E217" s="20">
        <v>52</v>
      </c>
      <c r="F217" s="20" t="s">
        <v>1619</v>
      </c>
      <c r="G217" s="20" t="s">
        <v>772</v>
      </c>
      <c r="H217" s="20" t="s">
        <v>35</v>
      </c>
      <c r="I217" s="20" t="s">
        <v>20</v>
      </c>
      <c r="J217" s="97">
        <v>30928</v>
      </c>
      <c r="K217" s="45" t="s">
        <v>19</v>
      </c>
      <c r="L217" s="96">
        <v>51.8</v>
      </c>
      <c r="M217" s="101">
        <v>0.9731</v>
      </c>
      <c r="N217" s="29"/>
      <c r="O217" s="20"/>
      <c r="P217" s="31"/>
      <c r="Q217" s="42"/>
      <c r="R217" s="20"/>
      <c r="S217" s="101">
        <f t="shared" si="56"/>
        <v>0</v>
      </c>
      <c r="T217" s="20"/>
      <c r="U217" s="20"/>
      <c r="V217" s="31"/>
      <c r="W217" s="42"/>
      <c r="X217" s="31"/>
      <c r="Y217" s="32">
        <f t="shared" si="57"/>
        <v>0</v>
      </c>
      <c r="Z217" s="20">
        <f t="shared" si="58"/>
        <v>0</v>
      </c>
      <c r="AA217" s="32">
        <f t="shared" si="59"/>
        <v>0</v>
      </c>
      <c r="AB217" s="20">
        <v>100</v>
      </c>
      <c r="AC217" s="20">
        <v>110</v>
      </c>
      <c r="AD217" s="31">
        <v>120</v>
      </c>
      <c r="AE217" s="42"/>
      <c r="AF217" s="31">
        <f>AD217</f>
        <v>120</v>
      </c>
      <c r="AG217" s="32">
        <f t="shared" si="60"/>
        <v>116.77199999999999</v>
      </c>
      <c r="AH217" s="20">
        <f t="shared" si="61"/>
        <v>120</v>
      </c>
      <c r="AI217" s="32">
        <f t="shared" si="62"/>
        <v>116.77199999999999</v>
      </c>
      <c r="AJ217" s="20"/>
      <c r="AK217" s="20" t="s">
        <v>1459</v>
      </c>
      <c r="AL217" s="20">
        <v>5</v>
      </c>
    </row>
    <row r="218" spans="1:38" ht="12.75">
      <c r="A218" s="20">
        <v>12</v>
      </c>
      <c r="B218" s="20">
        <v>1</v>
      </c>
      <c r="C218" s="20" t="s">
        <v>37</v>
      </c>
      <c r="D218" s="20" t="s">
        <v>30</v>
      </c>
      <c r="E218" s="20">
        <v>56</v>
      </c>
      <c r="F218" s="20" t="s">
        <v>1622</v>
      </c>
      <c r="G218" s="20" t="s">
        <v>364</v>
      </c>
      <c r="H218" s="20" t="s">
        <v>364</v>
      </c>
      <c r="I218" s="20" t="s">
        <v>20</v>
      </c>
      <c r="J218" s="97">
        <v>28061</v>
      </c>
      <c r="K218" s="45" t="s">
        <v>151</v>
      </c>
      <c r="L218" s="96">
        <v>55.3</v>
      </c>
      <c r="M218" s="101">
        <v>0.9291</v>
      </c>
      <c r="N218" s="29"/>
      <c r="O218" s="20"/>
      <c r="P218" s="31"/>
      <c r="Q218" s="42"/>
      <c r="R218" s="20"/>
      <c r="S218" s="101">
        <f t="shared" si="56"/>
        <v>0</v>
      </c>
      <c r="T218" s="20"/>
      <c r="U218" s="20"/>
      <c r="V218" s="31"/>
      <c r="W218" s="42"/>
      <c r="X218" s="31"/>
      <c r="Y218" s="32">
        <f t="shared" si="57"/>
        <v>0</v>
      </c>
      <c r="Z218" s="20">
        <f t="shared" si="58"/>
        <v>0</v>
      </c>
      <c r="AA218" s="32">
        <f t="shared" si="59"/>
        <v>0</v>
      </c>
      <c r="AB218" s="20">
        <v>125</v>
      </c>
      <c r="AC218" s="70">
        <v>137.5</v>
      </c>
      <c r="AD218" s="70">
        <v>137.5</v>
      </c>
      <c r="AE218" s="42"/>
      <c r="AF218" s="31">
        <f>AB218</f>
        <v>125</v>
      </c>
      <c r="AG218" s="32">
        <f t="shared" si="60"/>
        <v>116.1375</v>
      </c>
      <c r="AH218" s="20">
        <f t="shared" si="61"/>
        <v>125</v>
      </c>
      <c r="AI218" s="32">
        <f t="shared" si="62"/>
        <v>116.1375</v>
      </c>
      <c r="AJ218" s="20"/>
      <c r="AK218" s="20" t="s">
        <v>1623</v>
      </c>
      <c r="AL218" s="20">
        <v>12</v>
      </c>
    </row>
    <row r="219" spans="1:38" ht="12.75">
      <c r="A219" s="20">
        <v>12</v>
      </c>
      <c r="B219" s="20">
        <v>1</v>
      </c>
      <c r="C219" s="20" t="s">
        <v>37</v>
      </c>
      <c r="D219" s="20" t="s">
        <v>30</v>
      </c>
      <c r="E219" s="20">
        <v>56</v>
      </c>
      <c r="F219" s="20" t="s">
        <v>753</v>
      </c>
      <c r="G219" s="20" t="s">
        <v>99</v>
      </c>
      <c r="H219" s="20" t="s">
        <v>49</v>
      </c>
      <c r="I219" s="20" t="s">
        <v>20</v>
      </c>
      <c r="J219" s="97">
        <v>31028</v>
      </c>
      <c r="K219" s="45" t="s">
        <v>19</v>
      </c>
      <c r="L219" s="96">
        <v>54.76</v>
      </c>
      <c r="M219" s="101">
        <v>0.9263</v>
      </c>
      <c r="N219" s="29"/>
      <c r="O219" s="20"/>
      <c r="P219" s="31"/>
      <c r="Q219" s="42"/>
      <c r="R219" s="20"/>
      <c r="S219" s="101">
        <f t="shared" si="56"/>
        <v>0</v>
      </c>
      <c r="T219" s="20"/>
      <c r="U219" s="20"/>
      <c r="V219" s="31"/>
      <c r="W219" s="42"/>
      <c r="X219" s="31"/>
      <c r="Y219" s="32">
        <f t="shared" si="57"/>
        <v>0</v>
      </c>
      <c r="Z219" s="20">
        <f t="shared" si="58"/>
        <v>0</v>
      </c>
      <c r="AA219" s="32">
        <f t="shared" si="59"/>
        <v>0</v>
      </c>
      <c r="AB219" s="20">
        <v>145</v>
      </c>
      <c r="AC219" s="20">
        <v>155</v>
      </c>
      <c r="AD219" s="70">
        <v>165</v>
      </c>
      <c r="AE219" s="42"/>
      <c r="AF219" s="31">
        <f>AC219</f>
        <v>155</v>
      </c>
      <c r="AG219" s="32">
        <f t="shared" si="60"/>
        <v>143.5765</v>
      </c>
      <c r="AH219" s="20">
        <f t="shared" si="61"/>
        <v>155</v>
      </c>
      <c r="AI219" s="32">
        <f t="shared" si="62"/>
        <v>143.5765</v>
      </c>
      <c r="AJ219" s="20" t="s">
        <v>374</v>
      </c>
      <c r="AK219" s="20"/>
      <c r="AL219" s="20">
        <v>27</v>
      </c>
    </row>
    <row r="220" spans="1:38" ht="12.75">
      <c r="A220" s="20">
        <v>5</v>
      </c>
      <c r="B220" s="20">
        <v>2</v>
      </c>
      <c r="C220" s="20" t="s">
        <v>37</v>
      </c>
      <c r="D220" s="20" t="s">
        <v>30</v>
      </c>
      <c r="E220" s="20">
        <v>56</v>
      </c>
      <c r="F220" s="20" t="s">
        <v>1620</v>
      </c>
      <c r="G220" s="20" t="s">
        <v>966</v>
      </c>
      <c r="H220" s="20" t="s">
        <v>35</v>
      </c>
      <c r="I220" s="20" t="s">
        <v>20</v>
      </c>
      <c r="J220" s="97">
        <v>33752</v>
      </c>
      <c r="K220" s="45" t="s">
        <v>19</v>
      </c>
      <c r="L220" s="96">
        <v>55.8</v>
      </c>
      <c r="M220" s="101">
        <v>0.911</v>
      </c>
      <c r="N220" s="29"/>
      <c r="O220" s="20"/>
      <c r="P220" s="31"/>
      <c r="Q220" s="42"/>
      <c r="R220" s="20"/>
      <c r="S220" s="101">
        <f t="shared" si="56"/>
        <v>0</v>
      </c>
      <c r="T220" s="20"/>
      <c r="U220" s="20"/>
      <c r="V220" s="31"/>
      <c r="W220" s="42"/>
      <c r="X220" s="31"/>
      <c r="Y220" s="32">
        <f t="shared" si="57"/>
        <v>0</v>
      </c>
      <c r="Z220" s="20">
        <f t="shared" si="58"/>
        <v>0</v>
      </c>
      <c r="AA220" s="32">
        <f t="shared" si="59"/>
        <v>0</v>
      </c>
      <c r="AB220" s="20">
        <v>107.5</v>
      </c>
      <c r="AC220" s="20">
        <v>115</v>
      </c>
      <c r="AD220" s="31">
        <v>125</v>
      </c>
      <c r="AE220" s="42"/>
      <c r="AF220" s="31">
        <f>AD220</f>
        <v>125</v>
      </c>
      <c r="AG220" s="32">
        <f t="shared" si="60"/>
        <v>113.875</v>
      </c>
      <c r="AH220" s="20">
        <f t="shared" si="61"/>
        <v>125</v>
      </c>
      <c r="AI220" s="32">
        <f t="shared" si="62"/>
        <v>113.875</v>
      </c>
      <c r="AJ220" s="20"/>
      <c r="AK220" s="20" t="s">
        <v>1621</v>
      </c>
      <c r="AL220" s="20">
        <v>5</v>
      </c>
    </row>
    <row r="221" spans="1:38" ht="12.75">
      <c r="A221" s="20">
        <v>3</v>
      </c>
      <c r="B221" s="20">
        <v>3</v>
      </c>
      <c r="C221" s="20" t="s">
        <v>37</v>
      </c>
      <c r="D221" s="20" t="s">
        <v>30</v>
      </c>
      <c r="E221" s="20">
        <v>56</v>
      </c>
      <c r="F221" s="20" t="s">
        <v>758</v>
      </c>
      <c r="G221" s="20" t="s">
        <v>196</v>
      </c>
      <c r="H221" s="20" t="s">
        <v>196</v>
      </c>
      <c r="I221" s="20" t="s">
        <v>20</v>
      </c>
      <c r="J221" s="97">
        <v>34201</v>
      </c>
      <c r="K221" s="45" t="s">
        <v>19</v>
      </c>
      <c r="L221" s="96">
        <v>55.8</v>
      </c>
      <c r="M221" s="101">
        <v>0.911</v>
      </c>
      <c r="N221" s="29"/>
      <c r="O221" s="20"/>
      <c r="P221" s="31"/>
      <c r="Q221" s="42"/>
      <c r="R221" s="20"/>
      <c r="S221" s="101">
        <f t="shared" si="56"/>
        <v>0</v>
      </c>
      <c r="T221" s="20"/>
      <c r="U221" s="20"/>
      <c r="V221" s="31"/>
      <c r="W221" s="42"/>
      <c r="X221" s="31"/>
      <c r="Y221" s="32">
        <f t="shared" si="57"/>
        <v>0</v>
      </c>
      <c r="Z221" s="20">
        <f t="shared" si="58"/>
        <v>0</v>
      </c>
      <c r="AA221" s="32">
        <f t="shared" si="59"/>
        <v>0</v>
      </c>
      <c r="AB221" s="20">
        <v>100</v>
      </c>
      <c r="AC221" s="70">
        <v>112.5</v>
      </c>
      <c r="AD221" s="70">
        <v>125</v>
      </c>
      <c r="AE221" s="42"/>
      <c r="AF221" s="31">
        <f>AB221</f>
        <v>100</v>
      </c>
      <c r="AG221" s="32">
        <f t="shared" si="60"/>
        <v>91.10000000000001</v>
      </c>
      <c r="AH221" s="20">
        <f t="shared" si="61"/>
        <v>100</v>
      </c>
      <c r="AI221" s="32">
        <f t="shared" si="62"/>
        <v>91.10000000000001</v>
      </c>
      <c r="AJ221" s="20"/>
      <c r="AK221" s="20" t="s">
        <v>759</v>
      </c>
      <c r="AL221" s="20">
        <v>3</v>
      </c>
    </row>
    <row r="222" spans="1:38" ht="12.75">
      <c r="A222" s="20">
        <v>12</v>
      </c>
      <c r="B222" s="20">
        <v>1</v>
      </c>
      <c r="C222" s="20" t="s">
        <v>37</v>
      </c>
      <c r="D222" s="20" t="s">
        <v>30</v>
      </c>
      <c r="E222" s="20">
        <v>60</v>
      </c>
      <c r="F222" s="20" t="s">
        <v>1632</v>
      </c>
      <c r="G222" s="20" t="s">
        <v>329</v>
      </c>
      <c r="H222" s="20" t="s">
        <v>23</v>
      </c>
      <c r="I222" s="20" t="s">
        <v>20</v>
      </c>
      <c r="J222" s="97">
        <v>32683</v>
      </c>
      <c r="K222" s="45" t="s">
        <v>19</v>
      </c>
      <c r="L222" s="96">
        <v>58.8</v>
      </c>
      <c r="M222" s="101">
        <v>0.8738</v>
      </c>
      <c r="N222" s="29"/>
      <c r="O222" s="20"/>
      <c r="P222" s="31"/>
      <c r="Q222" s="42"/>
      <c r="R222" s="20"/>
      <c r="S222" s="101">
        <f t="shared" si="56"/>
        <v>0</v>
      </c>
      <c r="T222" s="20"/>
      <c r="U222" s="20"/>
      <c r="V222" s="31"/>
      <c r="W222" s="42"/>
      <c r="X222" s="31"/>
      <c r="Y222" s="32">
        <f t="shared" si="57"/>
        <v>0</v>
      </c>
      <c r="Z222" s="20">
        <f t="shared" si="58"/>
        <v>0</v>
      </c>
      <c r="AA222" s="32">
        <f t="shared" si="59"/>
        <v>0</v>
      </c>
      <c r="AB222" s="20">
        <v>120</v>
      </c>
      <c r="AC222" s="20">
        <v>130</v>
      </c>
      <c r="AD222" s="70">
        <v>137.5</v>
      </c>
      <c r="AE222" s="42"/>
      <c r="AF222" s="31">
        <f>AC222</f>
        <v>130</v>
      </c>
      <c r="AG222" s="32">
        <f t="shared" si="60"/>
        <v>113.59400000000001</v>
      </c>
      <c r="AH222" s="20">
        <f t="shared" si="61"/>
        <v>130</v>
      </c>
      <c r="AI222" s="32">
        <f t="shared" si="62"/>
        <v>113.59400000000001</v>
      </c>
      <c r="AJ222" s="20"/>
      <c r="AK222" s="20" t="s">
        <v>1633</v>
      </c>
      <c r="AL222" s="20">
        <v>12</v>
      </c>
    </row>
    <row r="223" spans="1:38" ht="12.75">
      <c r="A223" s="20">
        <v>5</v>
      </c>
      <c r="B223" s="20">
        <v>2</v>
      </c>
      <c r="C223" s="20" t="s">
        <v>37</v>
      </c>
      <c r="D223" s="20" t="s">
        <v>30</v>
      </c>
      <c r="E223" s="20">
        <v>60</v>
      </c>
      <c r="F223" s="20" t="s">
        <v>1627</v>
      </c>
      <c r="G223" s="20" t="s">
        <v>674</v>
      </c>
      <c r="H223" s="20" t="s">
        <v>23</v>
      </c>
      <c r="I223" s="20" t="s">
        <v>20</v>
      </c>
      <c r="J223" s="97">
        <v>32728</v>
      </c>
      <c r="K223" s="45" t="s">
        <v>19</v>
      </c>
      <c r="L223" s="96">
        <v>59.3</v>
      </c>
      <c r="M223" s="101">
        <v>0.8676</v>
      </c>
      <c r="N223" s="29"/>
      <c r="O223" s="20"/>
      <c r="P223" s="31"/>
      <c r="Q223" s="42"/>
      <c r="R223" s="20"/>
      <c r="S223" s="101">
        <f t="shared" si="56"/>
        <v>0</v>
      </c>
      <c r="T223" s="20"/>
      <c r="U223" s="20"/>
      <c r="V223" s="31"/>
      <c r="W223" s="42"/>
      <c r="X223" s="31"/>
      <c r="Y223" s="32">
        <f t="shared" si="57"/>
        <v>0</v>
      </c>
      <c r="Z223" s="20">
        <f t="shared" si="58"/>
        <v>0</v>
      </c>
      <c r="AA223" s="32">
        <f t="shared" si="59"/>
        <v>0</v>
      </c>
      <c r="AB223" s="20">
        <v>80</v>
      </c>
      <c r="AC223" s="20">
        <v>90</v>
      </c>
      <c r="AD223" s="70">
        <v>95</v>
      </c>
      <c r="AE223" s="42"/>
      <c r="AF223" s="31">
        <f>AC223</f>
        <v>90</v>
      </c>
      <c r="AG223" s="32">
        <f t="shared" si="60"/>
        <v>78.084</v>
      </c>
      <c r="AH223" s="20">
        <f t="shared" si="61"/>
        <v>90</v>
      </c>
      <c r="AI223" s="32">
        <f t="shared" si="62"/>
        <v>78.084</v>
      </c>
      <c r="AJ223" s="20"/>
      <c r="AK223" s="20"/>
      <c r="AL223" s="20">
        <v>5</v>
      </c>
    </row>
    <row r="224" spans="1:38" ht="12.75">
      <c r="A224" s="20">
        <v>0</v>
      </c>
      <c r="B224" s="20" t="s">
        <v>172</v>
      </c>
      <c r="C224" s="20" t="s">
        <v>37</v>
      </c>
      <c r="D224" s="20" t="s">
        <v>30</v>
      </c>
      <c r="E224" s="20">
        <v>60</v>
      </c>
      <c r="F224" s="20" t="s">
        <v>1625</v>
      </c>
      <c r="G224" s="20" t="s">
        <v>77</v>
      </c>
      <c r="H224" s="20" t="s">
        <v>77</v>
      </c>
      <c r="I224" s="20" t="s">
        <v>20</v>
      </c>
      <c r="J224" s="97">
        <v>29335</v>
      </c>
      <c r="K224" s="45" t="s">
        <v>19</v>
      </c>
      <c r="L224" s="96">
        <v>60</v>
      </c>
      <c r="M224" s="101">
        <v>0.8628</v>
      </c>
      <c r="N224" s="29"/>
      <c r="O224" s="20"/>
      <c r="P224" s="31"/>
      <c r="Q224" s="42"/>
      <c r="R224" s="20"/>
      <c r="S224" s="101">
        <f t="shared" si="56"/>
        <v>0</v>
      </c>
      <c r="T224" s="20"/>
      <c r="U224" s="20"/>
      <c r="V224" s="31"/>
      <c r="W224" s="42"/>
      <c r="X224" s="31"/>
      <c r="Y224" s="32">
        <f t="shared" si="57"/>
        <v>0</v>
      </c>
      <c r="Z224" s="20">
        <f t="shared" si="58"/>
        <v>0</v>
      </c>
      <c r="AA224" s="32">
        <f t="shared" si="59"/>
        <v>0</v>
      </c>
      <c r="AB224" s="70">
        <v>85</v>
      </c>
      <c r="AC224" s="70">
        <v>85</v>
      </c>
      <c r="AD224" s="70">
        <v>85</v>
      </c>
      <c r="AE224" s="42"/>
      <c r="AF224" s="31">
        <v>0</v>
      </c>
      <c r="AG224" s="32">
        <f t="shared" si="60"/>
        <v>0</v>
      </c>
      <c r="AH224" s="20">
        <f t="shared" si="61"/>
        <v>0</v>
      </c>
      <c r="AI224" s="32">
        <f t="shared" si="62"/>
        <v>0</v>
      </c>
      <c r="AJ224" s="20"/>
      <c r="AK224" s="20" t="s">
        <v>1626</v>
      </c>
      <c r="AL224" s="20">
        <v>0</v>
      </c>
    </row>
    <row r="225" spans="1:38" ht="12.75">
      <c r="A225" s="121">
        <v>12</v>
      </c>
      <c r="B225" s="20">
        <v>1</v>
      </c>
      <c r="C225" s="20" t="s">
        <v>37</v>
      </c>
      <c r="D225" s="20" t="s">
        <v>30</v>
      </c>
      <c r="E225" s="20">
        <v>67.5</v>
      </c>
      <c r="F225" s="20" t="s">
        <v>790</v>
      </c>
      <c r="G225" s="20" t="s">
        <v>1258</v>
      </c>
      <c r="H225" s="20" t="s">
        <v>1312</v>
      </c>
      <c r="I225" s="20" t="s">
        <v>20</v>
      </c>
      <c r="J225" s="97">
        <v>27318</v>
      </c>
      <c r="K225" s="45" t="s">
        <v>151</v>
      </c>
      <c r="L225" s="96">
        <v>65.75</v>
      </c>
      <c r="M225" s="101">
        <v>0.8206</v>
      </c>
      <c r="N225" s="29"/>
      <c r="O225" s="20"/>
      <c r="P225" s="31"/>
      <c r="Q225" s="42"/>
      <c r="R225" s="20"/>
      <c r="S225" s="101">
        <f t="shared" si="56"/>
        <v>0</v>
      </c>
      <c r="T225" s="20"/>
      <c r="U225" s="20"/>
      <c r="V225" s="31"/>
      <c r="W225" s="42"/>
      <c r="X225" s="31"/>
      <c r="Y225" s="32">
        <f t="shared" si="57"/>
        <v>0</v>
      </c>
      <c r="Z225" s="20">
        <f t="shared" si="58"/>
        <v>0</v>
      </c>
      <c r="AA225" s="32">
        <f t="shared" si="59"/>
        <v>0</v>
      </c>
      <c r="AB225" s="20">
        <v>65</v>
      </c>
      <c r="AC225" s="20">
        <v>72.5</v>
      </c>
      <c r="AD225" s="31">
        <v>80</v>
      </c>
      <c r="AE225" s="42"/>
      <c r="AF225" s="31">
        <f>AD225</f>
        <v>80</v>
      </c>
      <c r="AG225" s="32">
        <f t="shared" si="60"/>
        <v>65.648</v>
      </c>
      <c r="AH225" s="20">
        <f t="shared" si="61"/>
        <v>80</v>
      </c>
      <c r="AI225" s="32">
        <f t="shared" si="62"/>
        <v>65.648</v>
      </c>
      <c r="AJ225" s="20"/>
      <c r="AK225" s="20"/>
      <c r="AL225" s="20">
        <v>12</v>
      </c>
    </row>
    <row r="226" spans="1:38" ht="12.75">
      <c r="A226" s="20">
        <v>12</v>
      </c>
      <c r="B226" s="20">
        <v>1</v>
      </c>
      <c r="C226" s="20" t="s">
        <v>37</v>
      </c>
      <c r="D226" s="20" t="s">
        <v>30</v>
      </c>
      <c r="E226" s="20">
        <v>67.5</v>
      </c>
      <c r="F226" s="20" t="s">
        <v>1638</v>
      </c>
      <c r="G226" s="20" t="s">
        <v>1639</v>
      </c>
      <c r="H226" s="20" t="s">
        <v>35</v>
      </c>
      <c r="I226" s="20" t="s">
        <v>20</v>
      </c>
      <c r="J226" s="97">
        <v>33819</v>
      </c>
      <c r="K226" s="45" t="s">
        <v>19</v>
      </c>
      <c r="L226" s="96">
        <v>65.7</v>
      </c>
      <c r="M226" s="101">
        <v>0.7959</v>
      </c>
      <c r="N226" s="29"/>
      <c r="O226" s="20"/>
      <c r="P226" s="31"/>
      <c r="Q226" s="42"/>
      <c r="R226" s="20"/>
      <c r="S226" s="101">
        <f t="shared" si="56"/>
        <v>0</v>
      </c>
      <c r="T226" s="20"/>
      <c r="U226" s="20"/>
      <c r="V226" s="31"/>
      <c r="W226" s="42"/>
      <c r="X226" s="31"/>
      <c r="Y226" s="32">
        <f t="shared" si="57"/>
        <v>0</v>
      </c>
      <c r="Z226" s="20">
        <f t="shared" si="58"/>
        <v>0</v>
      </c>
      <c r="AA226" s="32">
        <f t="shared" si="59"/>
        <v>0</v>
      </c>
      <c r="AB226" s="20">
        <v>120</v>
      </c>
      <c r="AC226" s="20">
        <v>137.5</v>
      </c>
      <c r="AD226" s="31">
        <v>142.5</v>
      </c>
      <c r="AE226" s="42"/>
      <c r="AF226" s="31">
        <f>AD226</f>
        <v>142.5</v>
      </c>
      <c r="AG226" s="32">
        <f t="shared" si="60"/>
        <v>113.41575</v>
      </c>
      <c r="AH226" s="20">
        <f t="shared" si="61"/>
        <v>142.5</v>
      </c>
      <c r="AI226" s="32">
        <f t="shared" si="62"/>
        <v>113.41575</v>
      </c>
      <c r="AJ226" s="20"/>
      <c r="AK226" s="20" t="s">
        <v>1051</v>
      </c>
      <c r="AL226" s="20">
        <v>12</v>
      </c>
    </row>
    <row r="227" spans="1:38" ht="12.75">
      <c r="A227" s="20">
        <v>5</v>
      </c>
      <c r="B227" s="20">
        <v>2</v>
      </c>
      <c r="C227" s="20" t="s">
        <v>37</v>
      </c>
      <c r="D227" s="20" t="s">
        <v>30</v>
      </c>
      <c r="E227" s="20">
        <v>67.5</v>
      </c>
      <c r="F227" s="20" t="s">
        <v>1634</v>
      </c>
      <c r="G227" s="20" t="s">
        <v>62</v>
      </c>
      <c r="H227" s="20" t="s">
        <v>62</v>
      </c>
      <c r="I227" s="20" t="s">
        <v>20</v>
      </c>
      <c r="J227" s="97">
        <v>34044</v>
      </c>
      <c r="K227" s="45" t="s">
        <v>19</v>
      </c>
      <c r="L227" s="96">
        <v>67.5</v>
      </c>
      <c r="M227" s="101">
        <v>0.7769</v>
      </c>
      <c r="N227" s="29"/>
      <c r="O227" s="20"/>
      <c r="P227" s="31"/>
      <c r="Q227" s="42"/>
      <c r="R227" s="20"/>
      <c r="S227" s="101">
        <f t="shared" si="56"/>
        <v>0</v>
      </c>
      <c r="T227" s="20"/>
      <c r="U227" s="20"/>
      <c r="V227" s="31"/>
      <c r="W227" s="42"/>
      <c r="X227" s="31"/>
      <c r="Y227" s="32">
        <f t="shared" si="57"/>
        <v>0</v>
      </c>
      <c r="Z227" s="20">
        <f t="shared" si="58"/>
        <v>0</v>
      </c>
      <c r="AA227" s="32">
        <f t="shared" si="59"/>
        <v>0</v>
      </c>
      <c r="AB227" s="20">
        <v>125</v>
      </c>
      <c r="AC227" s="20">
        <v>137.5</v>
      </c>
      <c r="AD227" s="70">
        <v>140</v>
      </c>
      <c r="AE227" s="42"/>
      <c r="AF227" s="31">
        <f>AC227</f>
        <v>137.5</v>
      </c>
      <c r="AG227" s="32">
        <f t="shared" si="60"/>
        <v>106.82375</v>
      </c>
      <c r="AH227" s="20">
        <f t="shared" si="61"/>
        <v>137.5</v>
      </c>
      <c r="AI227" s="32">
        <f t="shared" si="62"/>
        <v>106.82375</v>
      </c>
      <c r="AJ227" s="20"/>
      <c r="AK227" s="20" t="s">
        <v>1635</v>
      </c>
      <c r="AL227" s="20">
        <v>5</v>
      </c>
    </row>
    <row r="228" spans="1:38" ht="12.75">
      <c r="A228" s="20">
        <v>3</v>
      </c>
      <c r="B228" s="20">
        <v>3</v>
      </c>
      <c r="C228" s="20" t="s">
        <v>37</v>
      </c>
      <c r="D228" s="20" t="s">
        <v>30</v>
      </c>
      <c r="E228" s="20">
        <v>67.5</v>
      </c>
      <c r="F228" s="20" t="s">
        <v>1555</v>
      </c>
      <c r="G228" s="20" t="s">
        <v>49</v>
      </c>
      <c r="H228" s="20" t="s">
        <v>49</v>
      </c>
      <c r="I228" s="20" t="s">
        <v>20</v>
      </c>
      <c r="J228" s="97">
        <v>25210</v>
      </c>
      <c r="K228" s="45" t="s">
        <v>19</v>
      </c>
      <c r="L228" s="96">
        <v>62.4</v>
      </c>
      <c r="M228" s="101">
        <v>0.9497</v>
      </c>
      <c r="N228" s="29"/>
      <c r="O228" s="20"/>
      <c r="P228" s="31"/>
      <c r="Q228" s="42"/>
      <c r="R228" s="20"/>
      <c r="S228" s="101">
        <f t="shared" si="56"/>
        <v>0</v>
      </c>
      <c r="T228" s="20"/>
      <c r="U228" s="20"/>
      <c r="V228" s="31"/>
      <c r="W228" s="42"/>
      <c r="X228" s="31"/>
      <c r="Y228" s="32">
        <f t="shared" si="57"/>
        <v>0</v>
      </c>
      <c r="Z228" s="20">
        <f t="shared" si="58"/>
        <v>0</v>
      </c>
      <c r="AA228" s="32">
        <f t="shared" si="59"/>
        <v>0</v>
      </c>
      <c r="AB228" s="20">
        <v>115</v>
      </c>
      <c r="AC228" s="20">
        <v>120</v>
      </c>
      <c r="AD228" s="31">
        <v>125</v>
      </c>
      <c r="AE228" s="42"/>
      <c r="AF228" s="31">
        <f>AD228</f>
        <v>125</v>
      </c>
      <c r="AG228" s="32">
        <f t="shared" si="60"/>
        <v>118.7125</v>
      </c>
      <c r="AH228" s="20">
        <f t="shared" si="61"/>
        <v>125</v>
      </c>
      <c r="AI228" s="32">
        <f t="shared" si="62"/>
        <v>118.7125</v>
      </c>
      <c r="AJ228" s="20"/>
      <c r="AK228" s="20" t="s">
        <v>84</v>
      </c>
      <c r="AL228" s="20">
        <v>3</v>
      </c>
    </row>
    <row r="229" spans="1:38" ht="12.75">
      <c r="A229" s="20">
        <v>0</v>
      </c>
      <c r="B229" s="20" t="s">
        <v>172</v>
      </c>
      <c r="C229" s="20" t="s">
        <v>37</v>
      </c>
      <c r="D229" s="20" t="s">
        <v>30</v>
      </c>
      <c r="E229" s="20">
        <v>67.5</v>
      </c>
      <c r="F229" s="20" t="s">
        <v>1565</v>
      </c>
      <c r="G229" s="20" t="s">
        <v>1566</v>
      </c>
      <c r="H229" s="20" t="s">
        <v>62</v>
      </c>
      <c r="I229" s="20" t="s">
        <v>20</v>
      </c>
      <c r="J229" s="97">
        <v>34381</v>
      </c>
      <c r="K229" s="45" t="s">
        <v>19</v>
      </c>
      <c r="L229" s="96">
        <v>62.8</v>
      </c>
      <c r="M229" s="101">
        <v>0.8302</v>
      </c>
      <c r="N229" s="29"/>
      <c r="O229" s="20"/>
      <c r="P229" s="31"/>
      <c r="Q229" s="42"/>
      <c r="R229" s="20"/>
      <c r="S229" s="101">
        <f t="shared" si="56"/>
        <v>0</v>
      </c>
      <c r="T229" s="20"/>
      <c r="U229" s="20"/>
      <c r="V229" s="31"/>
      <c r="W229" s="42"/>
      <c r="X229" s="31"/>
      <c r="Y229" s="32">
        <f t="shared" si="57"/>
        <v>0</v>
      </c>
      <c r="Z229" s="20">
        <f t="shared" si="58"/>
        <v>0</v>
      </c>
      <c r="AA229" s="32">
        <f t="shared" si="59"/>
        <v>0</v>
      </c>
      <c r="AB229" s="20">
        <v>115</v>
      </c>
      <c r="AC229" s="20">
        <v>0</v>
      </c>
      <c r="AD229" s="31">
        <v>0</v>
      </c>
      <c r="AE229" s="42"/>
      <c r="AF229" s="31">
        <v>0</v>
      </c>
      <c r="AG229" s="32">
        <f t="shared" si="60"/>
        <v>0</v>
      </c>
      <c r="AH229" s="20">
        <f t="shared" si="61"/>
        <v>0</v>
      </c>
      <c r="AI229" s="32">
        <f t="shared" si="62"/>
        <v>0</v>
      </c>
      <c r="AJ229" s="20"/>
      <c r="AK229" s="20" t="s">
        <v>1567</v>
      </c>
      <c r="AL229" s="20">
        <v>0</v>
      </c>
    </row>
    <row r="230" spans="1:38" ht="12.75">
      <c r="A230" s="20">
        <v>12</v>
      </c>
      <c r="B230" s="20">
        <v>1</v>
      </c>
      <c r="C230" s="20" t="s">
        <v>37</v>
      </c>
      <c r="D230" s="20" t="s">
        <v>30</v>
      </c>
      <c r="E230" s="20">
        <v>67.5</v>
      </c>
      <c r="F230" s="20" t="s">
        <v>1554</v>
      </c>
      <c r="G230" s="20" t="s">
        <v>1546</v>
      </c>
      <c r="H230" s="20" t="s">
        <v>77</v>
      </c>
      <c r="I230" s="20" t="s">
        <v>20</v>
      </c>
      <c r="J230" s="46">
        <v>36575</v>
      </c>
      <c r="K230" s="45" t="s">
        <v>142</v>
      </c>
      <c r="L230" s="96">
        <v>64.4</v>
      </c>
      <c r="M230" s="101">
        <v>0.8591</v>
      </c>
      <c r="N230" s="29"/>
      <c r="O230" s="20"/>
      <c r="P230" s="31"/>
      <c r="Q230" s="42"/>
      <c r="R230" s="20"/>
      <c r="S230" s="101">
        <f t="shared" si="56"/>
        <v>0</v>
      </c>
      <c r="T230" s="20"/>
      <c r="U230" s="20"/>
      <c r="V230" s="31"/>
      <c r="W230" s="42"/>
      <c r="X230" s="31"/>
      <c r="Y230" s="32">
        <f t="shared" si="57"/>
        <v>0</v>
      </c>
      <c r="Z230" s="20">
        <f t="shared" si="58"/>
        <v>0</v>
      </c>
      <c r="AA230" s="32">
        <f t="shared" si="59"/>
        <v>0</v>
      </c>
      <c r="AB230" s="20">
        <v>110</v>
      </c>
      <c r="AC230" s="20">
        <v>115</v>
      </c>
      <c r="AD230" s="70">
        <v>120</v>
      </c>
      <c r="AE230" s="42"/>
      <c r="AF230" s="31">
        <f>AC230</f>
        <v>115</v>
      </c>
      <c r="AG230" s="32">
        <f t="shared" si="60"/>
        <v>98.7965</v>
      </c>
      <c r="AH230" s="20">
        <f t="shared" si="61"/>
        <v>115</v>
      </c>
      <c r="AI230" s="32">
        <f t="shared" si="62"/>
        <v>98.7965</v>
      </c>
      <c r="AJ230" s="20"/>
      <c r="AK230" s="20" t="s">
        <v>217</v>
      </c>
      <c r="AL230" s="20">
        <v>12</v>
      </c>
    </row>
    <row r="231" spans="1:38" ht="12.75">
      <c r="A231" s="20">
        <v>12</v>
      </c>
      <c r="B231" s="20">
        <v>1</v>
      </c>
      <c r="C231" s="20" t="s">
        <v>37</v>
      </c>
      <c r="D231" s="20" t="s">
        <v>30</v>
      </c>
      <c r="E231" s="20">
        <v>75</v>
      </c>
      <c r="F231" s="20" t="s">
        <v>1636</v>
      </c>
      <c r="G231" s="20" t="s">
        <v>1637</v>
      </c>
      <c r="H231" s="20" t="s">
        <v>1637</v>
      </c>
      <c r="I231" s="20" t="s">
        <v>20</v>
      </c>
      <c r="J231" s="97">
        <v>28009</v>
      </c>
      <c r="K231" s="45" t="s">
        <v>151</v>
      </c>
      <c r="L231" s="96">
        <v>70.1</v>
      </c>
      <c r="M231" s="101"/>
      <c r="N231" s="29"/>
      <c r="O231" s="20"/>
      <c r="P231" s="31"/>
      <c r="Q231" s="42"/>
      <c r="R231" s="20"/>
      <c r="S231" s="101">
        <f t="shared" si="56"/>
        <v>0</v>
      </c>
      <c r="T231" s="20"/>
      <c r="U231" s="20"/>
      <c r="V231" s="31"/>
      <c r="W231" s="42"/>
      <c r="X231" s="31"/>
      <c r="Y231" s="32">
        <f t="shared" si="57"/>
        <v>0</v>
      </c>
      <c r="Z231" s="20">
        <f t="shared" si="58"/>
        <v>0</v>
      </c>
      <c r="AA231" s="32">
        <f t="shared" si="59"/>
        <v>0</v>
      </c>
      <c r="AB231" s="20">
        <v>130</v>
      </c>
      <c r="AC231" s="70">
        <v>140</v>
      </c>
      <c r="AD231" s="31">
        <v>140</v>
      </c>
      <c r="AE231" s="42"/>
      <c r="AF231" s="31">
        <v>140</v>
      </c>
      <c r="AG231" s="32">
        <f t="shared" si="60"/>
        <v>0</v>
      </c>
      <c r="AH231" s="20">
        <f t="shared" si="61"/>
        <v>140</v>
      </c>
      <c r="AI231" s="32">
        <f t="shared" si="62"/>
        <v>0</v>
      </c>
      <c r="AJ231" s="20"/>
      <c r="AK231" s="20" t="s">
        <v>1189</v>
      </c>
      <c r="AL231" s="20">
        <v>12</v>
      </c>
    </row>
    <row r="232" spans="1:38" ht="12.75">
      <c r="A232" s="20">
        <v>12</v>
      </c>
      <c r="B232" s="20">
        <v>1</v>
      </c>
      <c r="C232" s="20" t="s">
        <v>37</v>
      </c>
      <c r="D232" s="20" t="s">
        <v>30</v>
      </c>
      <c r="E232" s="20">
        <v>75</v>
      </c>
      <c r="F232" s="20" t="s">
        <v>1636</v>
      </c>
      <c r="G232" s="20" t="s">
        <v>1637</v>
      </c>
      <c r="H232" s="20" t="s">
        <v>1637</v>
      </c>
      <c r="I232" s="20" t="s">
        <v>20</v>
      </c>
      <c r="J232" s="97">
        <v>28009</v>
      </c>
      <c r="K232" s="45" t="s">
        <v>19</v>
      </c>
      <c r="L232" s="96">
        <v>70.1</v>
      </c>
      <c r="M232" s="101">
        <v>0.7565</v>
      </c>
      <c r="N232" s="29"/>
      <c r="O232" s="20"/>
      <c r="P232" s="31"/>
      <c r="Q232" s="42"/>
      <c r="R232" s="20"/>
      <c r="S232" s="101">
        <f t="shared" si="56"/>
        <v>0</v>
      </c>
      <c r="T232" s="20"/>
      <c r="U232" s="20"/>
      <c r="V232" s="31"/>
      <c r="W232" s="42"/>
      <c r="X232" s="31"/>
      <c r="Y232" s="32">
        <f t="shared" si="57"/>
        <v>0</v>
      </c>
      <c r="Z232" s="20">
        <f t="shared" si="58"/>
        <v>0</v>
      </c>
      <c r="AA232" s="32">
        <f t="shared" si="59"/>
        <v>0</v>
      </c>
      <c r="AB232" s="20">
        <v>130</v>
      </c>
      <c r="AC232" s="70">
        <v>140</v>
      </c>
      <c r="AD232" s="31">
        <v>140</v>
      </c>
      <c r="AE232" s="42"/>
      <c r="AF232" s="31">
        <v>140</v>
      </c>
      <c r="AG232" s="32">
        <f t="shared" si="60"/>
        <v>105.91</v>
      </c>
      <c r="AH232" s="20">
        <f t="shared" si="61"/>
        <v>140</v>
      </c>
      <c r="AI232" s="32">
        <f t="shared" si="62"/>
        <v>105.91</v>
      </c>
      <c r="AJ232" s="20"/>
      <c r="AK232" s="20" t="s">
        <v>1189</v>
      </c>
      <c r="AL232" s="20">
        <v>12</v>
      </c>
    </row>
    <row r="233" spans="1:38" ht="12.75">
      <c r="A233" s="20">
        <v>5</v>
      </c>
      <c r="B233" s="20">
        <v>2</v>
      </c>
      <c r="C233" s="20" t="s">
        <v>37</v>
      </c>
      <c r="D233" s="20" t="s">
        <v>30</v>
      </c>
      <c r="E233" s="20">
        <v>75</v>
      </c>
      <c r="F233" s="20" t="s">
        <v>1628</v>
      </c>
      <c r="G233" s="20" t="s">
        <v>772</v>
      </c>
      <c r="H233" s="20" t="s">
        <v>35</v>
      </c>
      <c r="I233" s="20" t="s">
        <v>20</v>
      </c>
      <c r="J233" s="97">
        <v>32762</v>
      </c>
      <c r="K233" s="45" t="s">
        <v>19</v>
      </c>
      <c r="L233" s="96">
        <v>73.9</v>
      </c>
      <c r="M233" s="101">
        <v>0.7293</v>
      </c>
      <c r="N233" s="29"/>
      <c r="O233" s="20"/>
      <c r="P233" s="31"/>
      <c r="Q233" s="42"/>
      <c r="R233" s="20"/>
      <c r="S233" s="101">
        <f t="shared" si="56"/>
        <v>0</v>
      </c>
      <c r="T233" s="20"/>
      <c r="U233" s="20"/>
      <c r="V233" s="31"/>
      <c r="W233" s="42"/>
      <c r="X233" s="31"/>
      <c r="Y233" s="32">
        <f t="shared" si="57"/>
        <v>0</v>
      </c>
      <c r="Z233" s="20">
        <f t="shared" si="58"/>
        <v>0</v>
      </c>
      <c r="AA233" s="32">
        <f t="shared" si="59"/>
        <v>0</v>
      </c>
      <c r="AB233" s="20">
        <v>100</v>
      </c>
      <c r="AC233" s="20">
        <v>105</v>
      </c>
      <c r="AD233" s="31">
        <v>112.5</v>
      </c>
      <c r="AE233" s="42"/>
      <c r="AF233" s="31">
        <f>AD233</f>
        <v>112.5</v>
      </c>
      <c r="AG233" s="32">
        <f t="shared" si="60"/>
        <v>82.04625</v>
      </c>
      <c r="AH233" s="20">
        <f t="shared" si="61"/>
        <v>112.5</v>
      </c>
      <c r="AI233" s="32">
        <f t="shared" si="62"/>
        <v>82.04625</v>
      </c>
      <c r="AJ233" s="20"/>
      <c r="AK233" s="20" t="s">
        <v>1459</v>
      </c>
      <c r="AL233" s="20">
        <v>5</v>
      </c>
    </row>
    <row r="234" spans="1:38" ht="12.75">
      <c r="A234" s="20">
        <v>3</v>
      </c>
      <c r="B234" s="20">
        <v>3</v>
      </c>
      <c r="C234" s="20" t="s">
        <v>37</v>
      </c>
      <c r="D234" s="20" t="s">
        <v>30</v>
      </c>
      <c r="E234" s="20">
        <v>75</v>
      </c>
      <c r="F234" s="20" t="s">
        <v>798</v>
      </c>
      <c r="G234" s="20" t="s">
        <v>33</v>
      </c>
      <c r="H234" s="20" t="s">
        <v>33</v>
      </c>
      <c r="I234" s="20" t="s">
        <v>33</v>
      </c>
      <c r="J234" s="97">
        <v>29861</v>
      </c>
      <c r="K234" s="45" t="s">
        <v>19</v>
      </c>
      <c r="L234" s="96">
        <v>74.5</v>
      </c>
      <c r="M234" s="101">
        <v>0.7258</v>
      </c>
      <c r="N234" s="29"/>
      <c r="O234" s="20"/>
      <c r="P234" s="31"/>
      <c r="Q234" s="42"/>
      <c r="R234" s="20"/>
      <c r="S234" s="101">
        <f t="shared" si="56"/>
        <v>0</v>
      </c>
      <c r="T234" s="20"/>
      <c r="U234" s="20"/>
      <c r="V234" s="31"/>
      <c r="W234" s="42"/>
      <c r="X234" s="31"/>
      <c r="Y234" s="32">
        <f t="shared" si="57"/>
        <v>0</v>
      </c>
      <c r="Z234" s="20">
        <f t="shared" si="58"/>
        <v>0</v>
      </c>
      <c r="AA234" s="32">
        <f t="shared" si="59"/>
        <v>0</v>
      </c>
      <c r="AB234" s="20">
        <v>95</v>
      </c>
      <c r="AC234" s="20">
        <v>105</v>
      </c>
      <c r="AD234" s="31">
        <v>110</v>
      </c>
      <c r="AE234" s="42"/>
      <c r="AF234" s="31">
        <f>AD234</f>
        <v>110</v>
      </c>
      <c r="AG234" s="32">
        <f t="shared" si="60"/>
        <v>79.838</v>
      </c>
      <c r="AH234" s="20">
        <f t="shared" si="61"/>
        <v>110</v>
      </c>
      <c r="AI234" s="32">
        <f t="shared" si="62"/>
        <v>79.838</v>
      </c>
      <c r="AJ234" s="20"/>
      <c r="AK234" s="20" t="s">
        <v>40</v>
      </c>
      <c r="AL234" s="20">
        <v>3</v>
      </c>
    </row>
    <row r="235" spans="1:38" ht="12.75">
      <c r="A235" s="20">
        <v>12</v>
      </c>
      <c r="B235" s="20">
        <v>1</v>
      </c>
      <c r="C235" s="20" t="s">
        <v>37</v>
      </c>
      <c r="D235" s="20" t="s">
        <v>30</v>
      </c>
      <c r="E235" s="20">
        <v>75</v>
      </c>
      <c r="F235" s="20" t="s">
        <v>1629</v>
      </c>
      <c r="G235" s="20" t="s">
        <v>1630</v>
      </c>
      <c r="H235" s="20" t="s">
        <v>49</v>
      </c>
      <c r="I235" s="20" t="s">
        <v>20</v>
      </c>
      <c r="J235" s="97">
        <v>37301</v>
      </c>
      <c r="K235" s="45" t="s">
        <v>165</v>
      </c>
      <c r="L235" s="96">
        <v>72.1</v>
      </c>
      <c r="M235" s="101">
        <v>0.8397</v>
      </c>
      <c r="N235" s="29"/>
      <c r="O235" s="20"/>
      <c r="P235" s="31"/>
      <c r="Q235" s="42"/>
      <c r="R235" s="20"/>
      <c r="S235" s="101">
        <f t="shared" si="56"/>
        <v>0</v>
      </c>
      <c r="T235" s="20"/>
      <c r="U235" s="20"/>
      <c r="V235" s="31"/>
      <c r="W235" s="42"/>
      <c r="X235" s="31"/>
      <c r="Y235" s="32">
        <f t="shared" si="57"/>
        <v>0</v>
      </c>
      <c r="Z235" s="20">
        <f t="shared" si="58"/>
        <v>0</v>
      </c>
      <c r="AA235" s="32">
        <f t="shared" si="59"/>
        <v>0</v>
      </c>
      <c r="AB235" s="70">
        <v>120</v>
      </c>
      <c r="AC235" s="20">
        <v>120</v>
      </c>
      <c r="AD235" s="70">
        <v>127.5</v>
      </c>
      <c r="AE235" s="42"/>
      <c r="AF235" s="31">
        <f>AC235</f>
        <v>120</v>
      </c>
      <c r="AG235" s="32">
        <f t="shared" si="60"/>
        <v>100.764</v>
      </c>
      <c r="AH235" s="20">
        <f t="shared" si="61"/>
        <v>120</v>
      </c>
      <c r="AI235" s="32">
        <f t="shared" si="62"/>
        <v>100.764</v>
      </c>
      <c r="AJ235" s="20"/>
      <c r="AK235" s="20" t="s">
        <v>730</v>
      </c>
      <c r="AL235" s="20">
        <v>12</v>
      </c>
    </row>
    <row r="236" spans="1:38" ht="12.75">
      <c r="A236" s="20">
        <v>12</v>
      </c>
      <c r="B236" s="20">
        <v>1</v>
      </c>
      <c r="C236" s="20" t="s">
        <v>37</v>
      </c>
      <c r="D236" s="20" t="s">
        <v>30</v>
      </c>
      <c r="E236" s="20">
        <v>82.5</v>
      </c>
      <c r="F236" s="20" t="s">
        <v>1563</v>
      </c>
      <c r="G236" s="20" t="s">
        <v>1564</v>
      </c>
      <c r="H236" s="20" t="s">
        <v>35</v>
      </c>
      <c r="I236" s="20" t="s">
        <v>20</v>
      </c>
      <c r="J236" s="97">
        <v>31083</v>
      </c>
      <c r="K236" s="45" t="s">
        <v>19</v>
      </c>
      <c r="L236" s="96">
        <v>82.5</v>
      </c>
      <c r="M236" s="101">
        <v>0.6731</v>
      </c>
      <c r="N236" s="29"/>
      <c r="O236" s="20"/>
      <c r="P236" s="31"/>
      <c r="Q236" s="42"/>
      <c r="R236" s="20"/>
      <c r="S236" s="101">
        <f t="shared" si="56"/>
        <v>0</v>
      </c>
      <c r="T236" s="20"/>
      <c r="U236" s="20"/>
      <c r="V236" s="31"/>
      <c r="W236" s="42"/>
      <c r="X236" s="31"/>
      <c r="Y236" s="32">
        <f t="shared" si="57"/>
        <v>0</v>
      </c>
      <c r="Z236" s="20">
        <f t="shared" si="58"/>
        <v>0</v>
      </c>
      <c r="AA236" s="32">
        <f t="shared" si="59"/>
        <v>0</v>
      </c>
      <c r="AB236" s="20">
        <v>175</v>
      </c>
      <c r="AC236" s="70">
        <v>182.5</v>
      </c>
      <c r="AD236" s="70">
        <v>182.5</v>
      </c>
      <c r="AE236" s="42"/>
      <c r="AF236" s="31">
        <f>AB236</f>
        <v>175</v>
      </c>
      <c r="AG236" s="32">
        <f t="shared" si="60"/>
        <v>117.7925</v>
      </c>
      <c r="AH236" s="20">
        <f t="shared" si="61"/>
        <v>175</v>
      </c>
      <c r="AI236" s="32">
        <f t="shared" si="62"/>
        <v>117.7925</v>
      </c>
      <c r="AJ236" s="20"/>
      <c r="AK236" s="20"/>
      <c r="AL236" s="20">
        <v>12</v>
      </c>
    </row>
    <row r="237" spans="1:38" ht="12.75">
      <c r="A237" s="20">
        <v>12</v>
      </c>
      <c r="B237" s="20">
        <v>1</v>
      </c>
      <c r="C237" s="20" t="s">
        <v>37</v>
      </c>
      <c r="D237" s="20" t="s">
        <v>30</v>
      </c>
      <c r="E237" s="20">
        <v>90</v>
      </c>
      <c r="F237" s="20" t="s">
        <v>1631</v>
      </c>
      <c r="G237" s="20" t="s">
        <v>329</v>
      </c>
      <c r="H237" s="20" t="s">
        <v>23</v>
      </c>
      <c r="I237" s="20" t="s">
        <v>20</v>
      </c>
      <c r="J237" s="97">
        <v>31863</v>
      </c>
      <c r="K237" s="45" t="s">
        <v>19</v>
      </c>
      <c r="L237" s="96">
        <v>86.3</v>
      </c>
      <c r="M237" s="101">
        <v>0.6521</v>
      </c>
      <c r="N237" s="29"/>
      <c r="O237" s="20"/>
      <c r="P237" s="31"/>
      <c r="Q237" s="42"/>
      <c r="R237" s="20"/>
      <c r="S237" s="101">
        <f t="shared" si="56"/>
        <v>0</v>
      </c>
      <c r="T237" s="20"/>
      <c r="U237" s="20"/>
      <c r="V237" s="31"/>
      <c r="W237" s="42"/>
      <c r="X237" s="31"/>
      <c r="Y237" s="32">
        <f t="shared" si="57"/>
        <v>0</v>
      </c>
      <c r="Z237" s="20">
        <f t="shared" si="58"/>
        <v>0</v>
      </c>
      <c r="AA237" s="32">
        <f t="shared" si="59"/>
        <v>0</v>
      </c>
      <c r="AB237" s="20">
        <v>117.5</v>
      </c>
      <c r="AC237" s="20">
        <v>127.5</v>
      </c>
      <c r="AD237" s="70">
        <v>135</v>
      </c>
      <c r="AE237" s="42"/>
      <c r="AF237" s="31">
        <f>AC237</f>
        <v>127.5</v>
      </c>
      <c r="AG237" s="32">
        <f t="shared" si="60"/>
        <v>83.14275</v>
      </c>
      <c r="AH237" s="20">
        <f t="shared" si="61"/>
        <v>127.5</v>
      </c>
      <c r="AI237" s="32">
        <f t="shared" si="62"/>
        <v>83.14275</v>
      </c>
      <c r="AJ237" s="20"/>
      <c r="AK237" s="20" t="s">
        <v>1536</v>
      </c>
      <c r="AL237" s="20">
        <v>12</v>
      </c>
    </row>
    <row r="238" spans="1:38" ht="12.75">
      <c r="A238" s="20"/>
      <c r="B238" s="20"/>
      <c r="C238" s="20"/>
      <c r="D238" s="20"/>
      <c r="E238" s="20"/>
      <c r="F238" s="31" t="s">
        <v>129</v>
      </c>
      <c r="G238" s="31" t="s">
        <v>127</v>
      </c>
      <c r="H238" s="20"/>
      <c r="I238" s="20"/>
      <c r="J238" s="97"/>
      <c r="K238" s="45"/>
      <c r="L238" s="96"/>
      <c r="M238" s="101"/>
      <c r="N238" s="29"/>
      <c r="O238" s="20"/>
      <c r="P238" s="31"/>
      <c r="Q238" s="42"/>
      <c r="R238" s="20"/>
      <c r="S238" s="20"/>
      <c r="T238" s="20"/>
      <c r="U238" s="20"/>
      <c r="V238" s="31"/>
      <c r="W238" s="42"/>
      <c r="X238" s="31"/>
      <c r="Y238" s="32"/>
      <c r="Z238" s="20"/>
      <c r="AA238" s="29"/>
      <c r="AB238" s="20"/>
      <c r="AC238" s="20"/>
      <c r="AD238" s="31"/>
      <c r="AE238" s="42"/>
      <c r="AF238" s="31"/>
      <c r="AG238" s="32"/>
      <c r="AH238" s="20"/>
      <c r="AI238" s="20"/>
      <c r="AJ238" s="20"/>
      <c r="AK238" s="20"/>
      <c r="AL238" s="20"/>
    </row>
    <row r="239" spans="1:38" ht="12.75">
      <c r="A239" s="20">
        <v>12</v>
      </c>
      <c r="B239" s="20">
        <v>1</v>
      </c>
      <c r="C239" s="20" t="s">
        <v>37</v>
      </c>
      <c r="D239" s="20" t="s">
        <v>30</v>
      </c>
      <c r="E239" s="20">
        <v>48</v>
      </c>
      <c r="F239" s="20" t="s">
        <v>1514</v>
      </c>
      <c r="G239" s="20" t="s">
        <v>1424</v>
      </c>
      <c r="H239" s="20" t="s">
        <v>49</v>
      </c>
      <c r="I239" s="20" t="s">
        <v>20</v>
      </c>
      <c r="J239" s="97">
        <v>37402</v>
      </c>
      <c r="K239" s="45" t="s">
        <v>165</v>
      </c>
      <c r="L239" s="96">
        <v>47.8</v>
      </c>
      <c r="M239" s="101">
        <v>1.1758</v>
      </c>
      <c r="N239" s="29">
        <v>55</v>
      </c>
      <c r="O239" s="20">
        <v>62.5</v>
      </c>
      <c r="P239" s="31">
        <v>65</v>
      </c>
      <c r="Q239" s="42"/>
      <c r="R239" s="20">
        <f>P239</f>
        <v>65</v>
      </c>
      <c r="S239" s="101">
        <f aca="true" t="shared" si="63" ref="S239:S271">R239*M239</f>
        <v>76.42699999999999</v>
      </c>
      <c r="T239" s="20">
        <v>32.5</v>
      </c>
      <c r="U239" s="20">
        <v>35</v>
      </c>
      <c r="V239" s="70">
        <v>37.5</v>
      </c>
      <c r="W239" s="42"/>
      <c r="X239" s="31">
        <f>U239</f>
        <v>35</v>
      </c>
      <c r="Y239" s="32">
        <f aca="true" t="shared" si="64" ref="Y239:Y271">X239*M239</f>
        <v>41.153</v>
      </c>
      <c r="Z239" s="20">
        <f aca="true" t="shared" si="65" ref="Z239:Z271">X239+R239</f>
        <v>100</v>
      </c>
      <c r="AA239" s="32">
        <f aca="true" t="shared" si="66" ref="AA239:AA271">Z239*M239</f>
        <v>117.58</v>
      </c>
      <c r="AB239" s="20">
        <v>85</v>
      </c>
      <c r="AC239" s="20">
        <v>95</v>
      </c>
      <c r="AD239" s="70">
        <v>97.5</v>
      </c>
      <c r="AE239" s="42"/>
      <c r="AF239" s="31">
        <f>AC239</f>
        <v>95</v>
      </c>
      <c r="AG239" s="32">
        <f aca="true" t="shared" si="67" ref="AG239:AG271">AF239*M239</f>
        <v>111.701</v>
      </c>
      <c r="AH239" s="20">
        <f aca="true" t="shared" si="68" ref="AH239:AH271">AF239+Z239</f>
        <v>195</v>
      </c>
      <c r="AI239" s="32">
        <f aca="true" t="shared" si="69" ref="AI239:AI271">AH239*M239</f>
        <v>229.28099999999998</v>
      </c>
      <c r="AJ239" s="20"/>
      <c r="AK239" s="20" t="s">
        <v>1515</v>
      </c>
      <c r="AL239" s="20">
        <v>12</v>
      </c>
    </row>
    <row r="240" spans="1:38" ht="12.75">
      <c r="A240" s="20">
        <v>12</v>
      </c>
      <c r="B240" s="20">
        <v>1</v>
      </c>
      <c r="C240" s="20" t="s">
        <v>37</v>
      </c>
      <c r="D240" s="20" t="s">
        <v>30</v>
      </c>
      <c r="E240" s="20">
        <v>52</v>
      </c>
      <c r="F240" s="20" t="s">
        <v>1529</v>
      </c>
      <c r="G240" s="20" t="s">
        <v>364</v>
      </c>
      <c r="H240" s="20" t="s">
        <v>364</v>
      </c>
      <c r="I240" s="20" t="s">
        <v>20</v>
      </c>
      <c r="J240" s="97">
        <v>34780</v>
      </c>
      <c r="K240" s="45" t="s">
        <v>118</v>
      </c>
      <c r="L240" s="96">
        <v>51.6</v>
      </c>
      <c r="M240" s="101">
        <v>0.9731</v>
      </c>
      <c r="N240" s="29">
        <v>100</v>
      </c>
      <c r="O240" s="69">
        <v>110</v>
      </c>
      <c r="P240" s="69">
        <v>110</v>
      </c>
      <c r="Q240" s="42"/>
      <c r="R240" s="20">
        <f>N240</f>
        <v>100</v>
      </c>
      <c r="S240" s="101">
        <f t="shared" si="63"/>
        <v>97.31</v>
      </c>
      <c r="T240" s="20">
        <v>35</v>
      </c>
      <c r="U240" s="20">
        <v>40</v>
      </c>
      <c r="V240" s="70">
        <v>45</v>
      </c>
      <c r="W240" s="42"/>
      <c r="X240" s="31">
        <f>U240</f>
        <v>40</v>
      </c>
      <c r="Y240" s="32">
        <f t="shared" si="64"/>
        <v>38.924</v>
      </c>
      <c r="Z240" s="20">
        <f t="shared" si="65"/>
        <v>140</v>
      </c>
      <c r="AA240" s="32">
        <f t="shared" si="66"/>
        <v>136.234</v>
      </c>
      <c r="AB240" s="20">
        <v>125</v>
      </c>
      <c r="AC240" s="70">
        <v>130</v>
      </c>
      <c r="AD240" s="31">
        <v>130</v>
      </c>
      <c r="AE240" s="42"/>
      <c r="AF240" s="31">
        <f>AD240</f>
        <v>130</v>
      </c>
      <c r="AG240" s="32">
        <f t="shared" si="67"/>
        <v>126.503</v>
      </c>
      <c r="AH240" s="20">
        <f t="shared" si="68"/>
        <v>270</v>
      </c>
      <c r="AI240" s="32">
        <f t="shared" si="69"/>
        <v>262.73699999999997</v>
      </c>
      <c r="AJ240" s="20"/>
      <c r="AK240" s="20" t="s">
        <v>1530</v>
      </c>
      <c r="AL240" s="20">
        <v>12</v>
      </c>
    </row>
    <row r="241" spans="1:38" ht="12.75">
      <c r="A241" s="20">
        <v>5</v>
      </c>
      <c r="B241" s="20">
        <v>2</v>
      </c>
      <c r="C241" s="20" t="s">
        <v>37</v>
      </c>
      <c r="D241" s="20" t="s">
        <v>30</v>
      </c>
      <c r="E241" s="20">
        <v>52</v>
      </c>
      <c r="F241" s="20" t="s">
        <v>1519</v>
      </c>
      <c r="G241" s="20" t="s">
        <v>838</v>
      </c>
      <c r="H241" s="20" t="s">
        <v>77</v>
      </c>
      <c r="I241" s="20" t="s">
        <v>20</v>
      </c>
      <c r="J241" s="97">
        <v>35941</v>
      </c>
      <c r="K241" s="45" t="s">
        <v>118</v>
      </c>
      <c r="L241" s="96">
        <v>52.4</v>
      </c>
      <c r="M241" s="101">
        <v>0.9595</v>
      </c>
      <c r="N241" s="29">
        <v>75</v>
      </c>
      <c r="O241" s="20">
        <v>80</v>
      </c>
      <c r="P241" s="31">
        <v>82.5</v>
      </c>
      <c r="Q241" s="42"/>
      <c r="R241" s="20">
        <f>P241</f>
        <v>82.5</v>
      </c>
      <c r="S241" s="101">
        <f t="shared" si="63"/>
        <v>79.15875</v>
      </c>
      <c r="T241" s="20">
        <v>40</v>
      </c>
      <c r="U241" s="20">
        <v>45</v>
      </c>
      <c r="V241" s="70">
        <v>50</v>
      </c>
      <c r="W241" s="42"/>
      <c r="X241" s="31">
        <f>U241</f>
        <v>45</v>
      </c>
      <c r="Y241" s="32">
        <f t="shared" si="64"/>
        <v>43.1775</v>
      </c>
      <c r="Z241" s="20">
        <f t="shared" si="65"/>
        <v>127.5</v>
      </c>
      <c r="AA241" s="32">
        <f t="shared" si="66"/>
        <v>122.33625</v>
      </c>
      <c r="AB241" s="20">
        <v>90</v>
      </c>
      <c r="AC241" s="20">
        <v>100</v>
      </c>
      <c r="AD241" s="70">
        <v>112.5</v>
      </c>
      <c r="AE241" s="42"/>
      <c r="AF241" s="31">
        <f>AC241</f>
        <v>100</v>
      </c>
      <c r="AG241" s="32">
        <f t="shared" si="67"/>
        <v>95.95</v>
      </c>
      <c r="AH241" s="20">
        <f t="shared" si="68"/>
        <v>227.5</v>
      </c>
      <c r="AI241" s="32">
        <f t="shared" si="69"/>
        <v>218.28625</v>
      </c>
      <c r="AJ241" s="20"/>
      <c r="AK241" s="20" t="s">
        <v>1520</v>
      </c>
      <c r="AL241" s="20">
        <v>5</v>
      </c>
    </row>
    <row r="242" spans="1:38" ht="12.75">
      <c r="A242" s="20">
        <v>12</v>
      </c>
      <c r="B242" s="20">
        <v>1</v>
      </c>
      <c r="C242" s="20" t="s">
        <v>37</v>
      </c>
      <c r="D242" s="20" t="s">
        <v>30</v>
      </c>
      <c r="E242" s="20">
        <v>52</v>
      </c>
      <c r="F242" s="20" t="s">
        <v>1518</v>
      </c>
      <c r="G242" s="20" t="s">
        <v>352</v>
      </c>
      <c r="H242" s="20" t="s">
        <v>352</v>
      </c>
      <c r="I242" s="20" t="s">
        <v>20</v>
      </c>
      <c r="J242" s="97">
        <v>26199</v>
      </c>
      <c r="K242" s="45" t="s">
        <v>52</v>
      </c>
      <c r="L242" s="96">
        <v>50.7</v>
      </c>
      <c r="M242" s="101">
        <v>1.078</v>
      </c>
      <c r="N242" s="29">
        <v>70</v>
      </c>
      <c r="O242" s="20">
        <v>80</v>
      </c>
      <c r="P242" s="31">
        <v>90</v>
      </c>
      <c r="Q242" s="42"/>
      <c r="R242" s="20">
        <f>P242</f>
        <v>90</v>
      </c>
      <c r="S242" s="101">
        <f t="shared" si="63"/>
        <v>97.02000000000001</v>
      </c>
      <c r="T242" s="20">
        <v>45</v>
      </c>
      <c r="U242" s="70">
        <v>47.5</v>
      </c>
      <c r="V242" s="70">
        <v>47.5</v>
      </c>
      <c r="W242" s="42"/>
      <c r="X242" s="70">
        <f>T242</f>
        <v>45</v>
      </c>
      <c r="Y242" s="32">
        <f t="shared" si="64"/>
        <v>48.510000000000005</v>
      </c>
      <c r="Z242" s="20">
        <f t="shared" si="65"/>
        <v>135</v>
      </c>
      <c r="AA242" s="32">
        <f t="shared" si="66"/>
        <v>145.53</v>
      </c>
      <c r="AB242" s="20">
        <v>100</v>
      </c>
      <c r="AC242" s="20">
        <v>105</v>
      </c>
      <c r="AD242" s="31">
        <v>110</v>
      </c>
      <c r="AE242" s="42"/>
      <c r="AF242" s="31">
        <f>AD242</f>
        <v>110</v>
      </c>
      <c r="AG242" s="32">
        <f t="shared" si="67"/>
        <v>118.58000000000001</v>
      </c>
      <c r="AH242" s="20">
        <f t="shared" si="68"/>
        <v>245</v>
      </c>
      <c r="AI242" s="32">
        <f t="shared" si="69"/>
        <v>264.11</v>
      </c>
      <c r="AJ242" s="20"/>
      <c r="AK242" s="20"/>
      <c r="AL242" s="20">
        <v>12</v>
      </c>
    </row>
    <row r="243" spans="1:38" ht="12.75">
      <c r="A243" s="20">
        <v>12</v>
      </c>
      <c r="B243" s="20">
        <v>1</v>
      </c>
      <c r="C243" s="20" t="s">
        <v>37</v>
      </c>
      <c r="D243" s="20" t="s">
        <v>30</v>
      </c>
      <c r="E243" s="20">
        <v>52</v>
      </c>
      <c r="F243" s="20" t="s">
        <v>1521</v>
      </c>
      <c r="G243" s="20" t="s">
        <v>1522</v>
      </c>
      <c r="H243" s="20" t="s">
        <v>1522</v>
      </c>
      <c r="I243" s="20" t="s">
        <v>20</v>
      </c>
      <c r="J243" s="97">
        <v>34111</v>
      </c>
      <c r="K243" s="45" t="s">
        <v>19</v>
      </c>
      <c r="L243" s="96">
        <v>51.8</v>
      </c>
      <c r="M243" s="101">
        <v>0.9731</v>
      </c>
      <c r="N243" s="29">
        <v>90</v>
      </c>
      <c r="O243" s="69">
        <v>95</v>
      </c>
      <c r="P243" s="69">
        <v>95</v>
      </c>
      <c r="Q243" s="42"/>
      <c r="R243" s="20">
        <f>N243</f>
        <v>90</v>
      </c>
      <c r="S243" s="101">
        <f t="shared" si="63"/>
        <v>87.579</v>
      </c>
      <c r="T243" s="20">
        <v>65</v>
      </c>
      <c r="U243" s="20">
        <v>70</v>
      </c>
      <c r="V243" s="31">
        <v>72.5</v>
      </c>
      <c r="W243" s="42"/>
      <c r="X243" s="31">
        <f>V243</f>
        <v>72.5</v>
      </c>
      <c r="Y243" s="32">
        <f t="shared" si="64"/>
        <v>70.54975</v>
      </c>
      <c r="Z243" s="20">
        <f t="shared" si="65"/>
        <v>162.5</v>
      </c>
      <c r="AA243" s="32">
        <f t="shared" si="66"/>
        <v>158.12875</v>
      </c>
      <c r="AB243" s="20">
        <v>110</v>
      </c>
      <c r="AC243" s="70">
        <v>115</v>
      </c>
      <c r="AD243" s="31">
        <v>117.5</v>
      </c>
      <c r="AE243" s="42"/>
      <c r="AF243" s="31">
        <f>AD243</f>
        <v>117.5</v>
      </c>
      <c r="AG243" s="32">
        <f t="shared" si="67"/>
        <v>114.33924999999999</v>
      </c>
      <c r="AH243" s="20">
        <f t="shared" si="68"/>
        <v>280</v>
      </c>
      <c r="AI243" s="32">
        <f t="shared" si="69"/>
        <v>272.468</v>
      </c>
      <c r="AJ243" s="20"/>
      <c r="AK243" s="20" t="s">
        <v>1523</v>
      </c>
      <c r="AL243" s="20">
        <v>12</v>
      </c>
    </row>
    <row r="244" spans="1:38" ht="12.75">
      <c r="A244" s="20">
        <v>5</v>
      </c>
      <c r="B244" s="20">
        <v>2</v>
      </c>
      <c r="C244" s="20" t="s">
        <v>37</v>
      </c>
      <c r="D244" s="20" t="s">
        <v>30</v>
      </c>
      <c r="E244" s="20">
        <v>52</v>
      </c>
      <c r="F244" s="20" t="s">
        <v>1526</v>
      </c>
      <c r="G244" s="20" t="s">
        <v>1320</v>
      </c>
      <c r="H244" s="20" t="s">
        <v>35</v>
      </c>
      <c r="I244" s="20" t="s">
        <v>20</v>
      </c>
      <c r="J244" s="97">
        <v>34520</v>
      </c>
      <c r="K244" s="45" t="s">
        <v>19</v>
      </c>
      <c r="L244" s="96">
        <v>52</v>
      </c>
      <c r="M244" s="101">
        <v>0.967</v>
      </c>
      <c r="N244" s="29">
        <v>90</v>
      </c>
      <c r="O244" s="20">
        <v>95</v>
      </c>
      <c r="P244" s="31">
        <v>97.5</v>
      </c>
      <c r="Q244" s="42"/>
      <c r="R244" s="20">
        <f>P244</f>
        <v>97.5</v>
      </c>
      <c r="S244" s="101">
        <f t="shared" si="63"/>
        <v>94.2825</v>
      </c>
      <c r="T244" s="20">
        <v>50</v>
      </c>
      <c r="U244" s="20">
        <v>55</v>
      </c>
      <c r="V244" s="70">
        <v>57.5</v>
      </c>
      <c r="W244" s="42"/>
      <c r="X244" s="31">
        <f>U244</f>
        <v>55</v>
      </c>
      <c r="Y244" s="32">
        <f t="shared" si="64"/>
        <v>53.184999999999995</v>
      </c>
      <c r="Z244" s="20">
        <f t="shared" si="65"/>
        <v>152.5</v>
      </c>
      <c r="AA244" s="32">
        <f t="shared" si="66"/>
        <v>147.4675</v>
      </c>
      <c r="AB244" s="20">
        <v>110</v>
      </c>
      <c r="AC244" s="20">
        <v>120</v>
      </c>
      <c r="AD244" s="31">
        <v>125</v>
      </c>
      <c r="AE244" s="42"/>
      <c r="AF244" s="31">
        <f>AD244</f>
        <v>125</v>
      </c>
      <c r="AG244" s="32">
        <f t="shared" si="67"/>
        <v>120.875</v>
      </c>
      <c r="AH244" s="20">
        <f t="shared" si="68"/>
        <v>277.5</v>
      </c>
      <c r="AI244" s="32">
        <f t="shared" si="69"/>
        <v>268.3425</v>
      </c>
      <c r="AJ244" s="20"/>
      <c r="AK244" s="20"/>
      <c r="AL244" s="20">
        <v>5</v>
      </c>
    </row>
    <row r="245" spans="1:38" ht="12.75">
      <c r="A245" s="20">
        <v>3</v>
      </c>
      <c r="B245" s="20">
        <v>3</v>
      </c>
      <c r="C245" s="20" t="s">
        <v>37</v>
      </c>
      <c r="D245" s="20" t="s">
        <v>30</v>
      </c>
      <c r="E245" s="20">
        <v>52</v>
      </c>
      <c r="F245" s="20" t="s">
        <v>1529</v>
      </c>
      <c r="G245" s="20" t="s">
        <v>364</v>
      </c>
      <c r="H245" s="20" t="s">
        <v>364</v>
      </c>
      <c r="I245" s="20" t="s">
        <v>20</v>
      </c>
      <c r="J245" s="97">
        <v>34780</v>
      </c>
      <c r="K245" s="45" t="s">
        <v>19</v>
      </c>
      <c r="L245" s="96">
        <v>51.6</v>
      </c>
      <c r="M245" s="101">
        <v>0.9731</v>
      </c>
      <c r="N245" s="29">
        <v>100</v>
      </c>
      <c r="O245" s="69">
        <v>110</v>
      </c>
      <c r="P245" s="69">
        <v>110</v>
      </c>
      <c r="Q245" s="42"/>
      <c r="R245" s="20">
        <f>N245</f>
        <v>100</v>
      </c>
      <c r="S245" s="101">
        <f t="shared" si="63"/>
        <v>97.31</v>
      </c>
      <c r="T245" s="20">
        <v>35</v>
      </c>
      <c r="U245" s="20">
        <v>40</v>
      </c>
      <c r="V245" s="70">
        <v>45</v>
      </c>
      <c r="W245" s="42"/>
      <c r="X245" s="31">
        <f>U245</f>
        <v>40</v>
      </c>
      <c r="Y245" s="32">
        <f t="shared" si="64"/>
        <v>38.924</v>
      </c>
      <c r="Z245" s="20">
        <f t="shared" si="65"/>
        <v>140</v>
      </c>
      <c r="AA245" s="32">
        <f t="shared" si="66"/>
        <v>136.234</v>
      </c>
      <c r="AB245" s="20">
        <v>125</v>
      </c>
      <c r="AC245" s="70">
        <v>130</v>
      </c>
      <c r="AD245" s="31">
        <v>130</v>
      </c>
      <c r="AE245" s="42"/>
      <c r="AF245" s="31">
        <f>AD245</f>
        <v>130</v>
      </c>
      <c r="AG245" s="32">
        <f t="shared" si="67"/>
        <v>126.503</v>
      </c>
      <c r="AH245" s="20">
        <f t="shared" si="68"/>
        <v>270</v>
      </c>
      <c r="AI245" s="32">
        <f t="shared" si="69"/>
        <v>262.73699999999997</v>
      </c>
      <c r="AJ245" s="20"/>
      <c r="AK245" s="20" t="s">
        <v>1530</v>
      </c>
      <c r="AL245" s="20">
        <v>3</v>
      </c>
    </row>
    <row r="246" spans="1:38" ht="12.75">
      <c r="A246" s="20">
        <v>12</v>
      </c>
      <c r="B246" s="20">
        <v>1</v>
      </c>
      <c r="C246" s="20" t="s">
        <v>37</v>
      </c>
      <c r="D246" s="20" t="s">
        <v>30</v>
      </c>
      <c r="E246" s="20">
        <v>56</v>
      </c>
      <c r="F246" s="20" t="s">
        <v>753</v>
      </c>
      <c r="G246" s="20" t="s">
        <v>99</v>
      </c>
      <c r="H246" s="20" t="s">
        <v>49</v>
      </c>
      <c r="I246" s="20" t="s">
        <v>20</v>
      </c>
      <c r="J246" s="97">
        <v>31028</v>
      </c>
      <c r="K246" s="45" t="s">
        <v>19</v>
      </c>
      <c r="L246" s="96">
        <v>54.75</v>
      </c>
      <c r="M246" s="101">
        <v>0.9263</v>
      </c>
      <c r="N246" s="29">
        <v>115</v>
      </c>
      <c r="O246" s="20">
        <v>125</v>
      </c>
      <c r="P246" s="31">
        <v>132.5</v>
      </c>
      <c r="Q246" s="42"/>
      <c r="R246" s="20">
        <f>P246</f>
        <v>132.5</v>
      </c>
      <c r="S246" s="101">
        <f t="shared" si="63"/>
        <v>122.73475</v>
      </c>
      <c r="T246" s="20">
        <v>82.5</v>
      </c>
      <c r="U246" s="70">
        <v>87.5</v>
      </c>
      <c r="V246" s="31">
        <v>90</v>
      </c>
      <c r="W246" s="42"/>
      <c r="X246" s="31">
        <f>V246</f>
        <v>90</v>
      </c>
      <c r="Y246" s="32">
        <f t="shared" si="64"/>
        <v>83.367</v>
      </c>
      <c r="Z246" s="20">
        <f t="shared" si="65"/>
        <v>222.5</v>
      </c>
      <c r="AA246" s="32">
        <f t="shared" si="66"/>
        <v>206.10175</v>
      </c>
      <c r="AB246" s="20">
        <v>145</v>
      </c>
      <c r="AC246" s="20">
        <v>155</v>
      </c>
      <c r="AD246" s="70">
        <v>165</v>
      </c>
      <c r="AE246" s="42"/>
      <c r="AF246" s="31">
        <f>AC246</f>
        <v>155</v>
      </c>
      <c r="AG246" s="32">
        <f t="shared" si="67"/>
        <v>143.5765</v>
      </c>
      <c r="AH246" s="20">
        <f t="shared" si="68"/>
        <v>377.5</v>
      </c>
      <c r="AI246" s="32">
        <f t="shared" si="69"/>
        <v>349.67825</v>
      </c>
      <c r="AJ246" s="20" t="s">
        <v>373</v>
      </c>
      <c r="AK246" s="20" t="s">
        <v>84</v>
      </c>
      <c r="AL246" s="20">
        <v>48</v>
      </c>
    </row>
    <row r="247" spans="1:38" ht="12.75">
      <c r="A247" s="20">
        <v>5</v>
      </c>
      <c r="B247" s="20">
        <v>2</v>
      </c>
      <c r="C247" s="20" t="s">
        <v>37</v>
      </c>
      <c r="D247" s="20" t="s">
        <v>30</v>
      </c>
      <c r="E247" s="20">
        <v>56</v>
      </c>
      <c r="F247" s="20" t="s">
        <v>1527</v>
      </c>
      <c r="G247" s="20" t="s">
        <v>1528</v>
      </c>
      <c r="H247" s="20" t="s">
        <v>196</v>
      </c>
      <c r="I247" s="20" t="s">
        <v>20</v>
      </c>
      <c r="J247" s="97">
        <v>29613</v>
      </c>
      <c r="K247" s="45" t="s">
        <v>19</v>
      </c>
      <c r="L247" s="96">
        <v>54.8</v>
      </c>
      <c r="M247" s="101">
        <v>0.9263</v>
      </c>
      <c r="N247" s="29">
        <v>95</v>
      </c>
      <c r="O247" s="69">
        <v>97.5</v>
      </c>
      <c r="P247" s="31">
        <v>97.5</v>
      </c>
      <c r="Q247" s="42"/>
      <c r="R247" s="20">
        <f>P247</f>
        <v>97.5</v>
      </c>
      <c r="S247" s="101">
        <f t="shared" si="63"/>
        <v>90.31425</v>
      </c>
      <c r="T247" s="20">
        <v>45</v>
      </c>
      <c r="U247" s="20">
        <v>47.5</v>
      </c>
      <c r="V247" s="70">
        <v>50</v>
      </c>
      <c r="W247" s="42"/>
      <c r="X247" s="31">
        <f>U247</f>
        <v>47.5</v>
      </c>
      <c r="Y247" s="32">
        <f t="shared" si="64"/>
        <v>43.99925</v>
      </c>
      <c r="Z247" s="20">
        <f t="shared" si="65"/>
        <v>145</v>
      </c>
      <c r="AA247" s="32">
        <f t="shared" si="66"/>
        <v>134.3135</v>
      </c>
      <c r="AB247" s="20">
        <v>120</v>
      </c>
      <c r="AC247" s="70">
        <v>125</v>
      </c>
      <c r="AD247" s="31">
        <v>125</v>
      </c>
      <c r="AE247" s="42"/>
      <c r="AF247" s="31">
        <f>AD247</f>
        <v>125</v>
      </c>
      <c r="AG247" s="32">
        <f t="shared" si="67"/>
        <v>115.78750000000001</v>
      </c>
      <c r="AH247" s="20">
        <f t="shared" si="68"/>
        <v>270</v>
      </c>
      <c r="AI247" s="32">
        <f t="shared" si="69"/>
        <v>250.101</v>
      </c>
      <c r="AJ247" s="20"/>
      <c r="AK247" s="20"/>
      <c r="AL247" s="20">
        <v>5</v>
      </c>
    </row>
    <row r="248" spans="1:38" ht="12.75">
      <c r="A248" s="20">
        <v>3</v>
      </c>
      <c r="B248" s="20">
        <v>3</v>
      </c>
      <c r="C248" s="20" t="s">
        <v>37</v>
      </c>
      <c r="D248" s="20" t="s">
        <v>30</v>
      </c>
      <c r="E248" s="20">
        <v>56</v>
      </c>
      <c r="F248" s="20" t="s">
        <v>1524</v>
      </c>
      <c r="G248" s="20" t="s">
        <v>1525</v>
      </c>
      <c r="H248" s="20" t="s">
        <v>196</v>
      </c>
      <c r="I248" s="20" t="s">
        <v>20</v>
      </c>
      <c r="J248" s="97">
        <v>34561</v>
      </c>
      <c r="K248" s="45" t="s">
        <v>19</v>
      </c>
      <c r="L248" s="96">
        <v>55.8</v>
      </c>
      <c r="M248" s="101">
        <v>0.911</v>
      </c>
      <c r="N248" s="69">
        <v>90</v>
      </c>
      <c r="O248" s="20">
        <v>90</v>
      </c>
      <c r="P248" s="69">
        <v>100</v>
      </c>
      <c r="Q248" s="42"/>
      <c r="R248" s="20">
        <f>O248</f>
        <v>90</v>
      </c>
      <c r="S248" s="101">
        <f t="shared" si="63"/>
        <v>81.99000000000001</v>
      </c>
      <c r="T248" s="70">
        <v>67.5</v>
      </c>
      <c r="U248" s="29">
        <v>67.5</v>
      </c>
      <c r="V248" s="70">
        <v>72.5</v>
      </c>
      <c r="W248" s="42"/>
      <c r="X248" s="31">
        <f>U248</f>
        <v>67.5</v>
      </c>
      <c r="Y248" s="32">
        <f t="shared" si="64"/>
        <v>61.4925</v>
      </c>
      <c r="Z248" s="20">
        <f t="shared" si="65"/>
        <v>157.5</v>
      </c>
      <c r="AA248" s="32">
        <f t="shared" si="66"/>
        <v>143.48250000000002</v>
      </c>
      <c r="AB248" s="20">
        <v>110</v>
      </c>
      <c r="AC248" s="70">
        <v>120</v>
      </c>
      <c r="AD248" s="70">
        <v>120</v>
      </c>
      <c r="AE248" s="42"/>
      <c r="AF248" s="31">
        <f>AB248</f>
        <v>110</v>
      </c>
      <c r="AG248" s="32">
        <f t="shared" si="67"/>
        <v>100.21000000000001</v>
      </c>
      <c r="AH248" s="20">
        <f t="shared" si="68"/>
        <v>267.5</v>
      </c>
      <c r="AI248" s="32">
        <f t="shared" si="69"/>
        <v>243.6925</v>
      </c>
      <c r="AJ248" s="20"/>
      <c r="AK248" s="20"/>
      <c r="AL248" s="20">
        <v>3</v>
      </c>
    </row>
    <row r="249" spans="1:38" ht="12.75">
      <c r="A249" s="20">
        <v>2</v>
      </c>
      <c r="B249" s="20">
        <v>4</v>
      </c>
      <c r="C249" s="20" t="s">
        <v>37</v>
      </c>
      <c r="D249" s="20" t="s">
        <v>30</v>
      </c>
      <c r="E249" s="20">
        <v>56</v>
      </c>
      <c r="F249" s="20" t="s">
        <v>1516</v>
      </c>
      <c r="G249" s="20" t="s">
        <v>205</v>
      </c>
      <c r="H249" s="20" t="s">
        <v>49</v>
      </c>
      <c r="I249" s="20" t="s">
        <v>20</v>
      </c>
      <c r="J249" s="97">
        <v>32345</v>
      </c>
      <c r="K249" s="45" t="s">
        <v>19</v>
      </c>
      <c r="L249" s="96">
        <v>55.6</v>
      </c>
      <c r="M249" s="101">
        <v>0.911</v>
      </c>
      <c r="N249" s="29">
        <v>80</v>
      </c>
      <c r="O249" s="20">
        <v>85</v>
      </c>
      <c r="P249" s="31">
        <v>90</v>
      </c>
      <c r="Q249" s="42"/>
      <c r="R249" s="20">
        <f>P249</f>
        <v>90</v>
      </c>
      <c r="S249" s="101">
        <f t="shared" si="63"/>
        <v>81.99000000000001</v>
      </c>
      <c r="T249" s="20">
        <v>40</v>
      </c>
      <c r="U249" s="70">
        <v>45</v>
      </c>
      <c r="V249" s="70">
        <v>45</v>
      </c>
      <c r="W249" s="42"/>
      <c r="X249" s="31">
        <f>T249</f>
        <v>40</v>
      </c>
      <c r="Y249" s="32">
        <f t="shared" si="64"/>
        <v>36.44</v>
      </c>
      <c r="Z249" s="20">
        <f t="shared" si="65"/>
        <v>130</v>
      </c>
      <c r="AA249" s="32">
        <f t="shared" si="66"/>
        <v>118.43</v>
      </c>
      <c r="AB249" s="20">
        <v>80</v>
      </c>
      <c r="AC249" s="20">
        <v>90</v>
      </c>
      <c r="AD249" s="70">
        <v>100</v>
      </c>
      <c r="AE249" s="42"/>
      <c r="AF249" s="31">
        <f>AC249</f>
        <v>90</v>
      </c>
      <c r="AG249" s="32">
        <f t="shared" si="67"/>
        <v>81.99000000000001</v>
      </c>
      <c r="AH249" s="20">
        <f t="shared" si="68"/>
        <v>220</v>
      </c>
      <c r="AI249" s="32">
        <f t="shared" si="69"/>
        <v>200.42000000000002</v>
      </c>
      <c r="AJ249" s="20"/>
      <c r="AK249" s="20" t="s">
        <v>1517</v>
      </c>
      <c r="AL249" s="20">
        <v>2</v>
      </c>
    </row>
    <row r="250" spans="1:38" ht="12.75">
      <c r="A250" s="20">
        <v>12</v>
      </c>
      <c r="B250" s="20">
        <v>1</v>
      </c>
      <c r="C250" s="20" t="s">
        <v>37</v>
      </c>
      <c r="D250" s="20" t="s">
        <v>30</v>
      </c>
      <c r="E250" s="20">
        <v>56</v>
      </c>
      <c r="F250" s="20" t="s">
        <v>1531</v>
      </c>
      <c r="G250" s="20" t="s">
        <v>134</v>
      </c>
      <c r="H250" s="20" t="s">
        <v>23</v>
      </c>
      <c r="I250" s="20" t="s">
        <v>20</v>
      </c>
      <c r="J250" s="97">
        <v>37385</v>
      </c>
      <c r="K250" s="45" t="s">
        <v>165</v>
      </c>
      <c r="L250" s="96">
        <v>55.1</v>
      </c>
      <c r="M250" s="101">
        <v>1.0467</v>
      </c>
      <c r="N250" s="69">
        <v>75</v>
      </c>
      <c r="O250" s="20">
        <v>80</v>
      </c>
      <c r="P250" s="69">
        <v>90</v>
      </c>
      <c r="Q250" s="42"/>
      <c r="R250" s="20">
        <f>O250</f>
        <v>80</v>
      </c>
      <c r="S250" s="101">
        <f t="shared" si="63"/>
        <v>83.73599999999999</v>
      </c>
      <c r="T250" s="20">
        <v>45</v>
      </c>
      <c r="U250" s="20">
        <v>50</v>
      </c>
      <c r="V250" s="31">
        <v>52.5</v>
      </c>
      <c r="W250" s="42"/>
      <c r="X250" s="31">
        <f>V250</f>
        <v>52.5</v>
      </c>
      <c r="Y250" s="32">
        <f t="shared" si="64"/>
        <v>54.95175</v>
      </c>
      <c r="Z250" s="20">
        <f t="shared" si="65"/>
        <v>132.5</v>
      </c>
      <c r="AA250" s="32">
        <f t="shared" si="66"/>
        <v>138.68775</v>
      </c>
      <c r="AB250" s="20">
        <v>115</v>
      </c>
      <c r="AC250" s="20">
        <v>125</v>
      </c>
      <c r="AD250" s="31">
        <v>130</v>
      </c>
      <c r="AE250" s="42"/>
      <c r="AF250" s="31">
        <f>AD250</f>
        <v>130</v>
      </c>
      <c r="AG250" s="32">
        <f t="shared" si="67"/>
        <v>136.071</v>
      </c>
      <c r="AH250" s="20">
        <f t="shared" si="68"/>
        <v>262.5</v>
      </c>
      <c r="AI250" s="32">
        <f t="shared" si="69"/>
        <v>274.75874999999996</v>
      </c>
      <c r="AJ250" s="20" t="s">
        <v>376</v>
      </c>
      <c r="AK250" s="20"/>
      <c r="AL250" s="20">
        <v>48</v>
      </c>
    </row>
    <row r="251" spans="1:38" ht="12.75">
      <c r="A251" s="20">
        <v>5</v>
      </c>
      <c r="B251" s="20">
        <v>2</v>
      </c>
      <c r="C251" s="20" t="s">
        <v>37</v>
      </c>
      <c r="D251" s="20" t="s">
        <v>30</v>
      </c>
      <c r="E251" s="20">
        <v>56</v>
      </c>
      <c r="F251" s="20" t="s">
        <v>1513</v>
      </c>
      <c r="G251" s="20" t="s">
        <v>185</v>
      </c>
      <c r="H251" s="20" t="s">
        <v>23</v>
      </c>
      <c r="I251" s="20" t="s">
        <v>20</v>
      </c>
      <c r="J251" s="97">
        <v>37179</v>
      </c>
      <c r="K251" s="45" t="s">
        <v>165</v>
      </c>
      <c r="L251" s="96">
        <v>53.16</v>
      </c>
      <c r="M251" s="101">
        <v>1.0301</v>
      </c>
      <c r="N251" s="29">
        <v>65</v>
      </c>
      <c r="O251" s="20">
        <v>70</v>
      </c>
      <c r="P251" s="31">
        <v>72.5</v>
      </c>
      <c r="Q251" s="42"/>
      <c r="R251" s="20">
        <f aca="true" t="shared" si="70" ref="R251:R257">P251</f>
        <v>72.5</v>
      </c>
      <c r="S251" s="101">
        <f t="shared" si="63"/>
        <v>74.68225</v>
      </c>
      <c r="T251" s="20">
        <v>37.5</v>
      </c>
      <c r="U251" s="70">
        <v>42.5</v>
      </c>
      <c r="V251" s="31">
        <v>0</v>
      </c>
      <c r="W251" s="42"/>
      <c r="X251" s="31">
        <f>T251</f>
        <v>37.5</v>
      </c>
      <c r="Y251" s="32">
        <f t="shared" si="64"/>
        <v>38.628750000000004</v>
      </c>
      <c r="Z251" s="20">
        <f t="shared" si="65"/>
        <v>110</v>
      </c>
      <c r="AA251" s="32">
        <f t="shared" si="66"/>
        <v>113.311</v>
      </c>
      <c r="AB251" s="20">
        <v>65</v>
      </c>
      <c r="AC251" s="20">
        <v>72.5</v>
      </c>
      <c r="AD251" s="31">
        <v>77.5</v>
      </c>
      <c r="AE251" s="42"/>
      <c r="AF251" s="31">
        <f>AD251</f>
        <v>77.5</v>
      </c>
      <c r="AG251" s="32">
        <f t="shared" si="67"/>
        <v>79.83275</v>
      </c>
      <c r="AH251" s="20">
        <f t="shared" si="68"/>
        <v>187.5</v>
      </c>
      <c r="AI251" s="32">
        <f t="shared" si="69"/>
        <v>193.14375</v>
      </c>
      <c r="AJ251" s="20"/>
      <c r="AK251" s="20" t="s">
        <v>207</v>
      </c>
      <c r="AL251" s="20">
        <v>5</v>
      </c>
    </row>
    <row r="252" spans="1:38" ht="12.75">
      <c r="A252" s="20">
        <v>12</v>
      </c>
      <c r="B252" s="20">
        <v>1</v>
      </c>
      <c r="C252" s="20" t="s">
        <v>37</v>
      </c>
      <c r="D252" s="20" t="s">
        <v>30</v>
      </c>
      <c r="E252" s="20">
        <v>60</v>
      </c>
      <c r="F252" s="20" t="s">
        <v>1542</v>
      </c>
      <c r="G252" s="20" t="s">
        <v>1543</v>
      </c>
      <c r="H252" s="20" t="s">
        <v>196</v>
      </c>
      <c r="I252" s="20" t="s">
        <v>20</v>
      </c>
      <c r="J252" s="97">
        <v>33459</v>
      </c>
      <c r="K252" s="45" t="s">
        <v>19</v>
      </c>
      <c r="L252" s="96">
        <v>58.2</v>
      </c>
      <c r="M252" s="101">
        <v>0.8851</v>
      </c>
      <c r="N252" s="29">
        <v>105</v>
      </c>
      <c r="O252" s="20">
        <v>107.5</v>
      </c>
      <c r="P252" s="31">
        <v>112.5</v>
      </c>
      <c r="Q252" s="42"/>
      <c r="R252" s="20">
        <f t="shared" si="70"/>
        <v>112.5</v>
      </c>
      <c r="S252" s="101">
        <f t="shared" si="63"/>
        <v>99.57375</v>
      </c>
      <c r="T252" s="20">
        <v>60</v>
      </c>
      <c r="U252" s="20">
        <v>65</v>
      </c>
      <c r="V252" s="122">
        <v>67.5</v>
      </c>
      <c r="W252" s="42"/>
      <c r="X252" s="31">
        <f>U252</f>
        <v>65</v>
      </c>
      <c r="Y252" s="32">
        <f t="shared" si="64"/>
        <v>57.5315</v>
      </c>
      <c r="Z252" s="20">
        <f t="shared" si="65"/>
        <v>177.5</v>
      </c>
      <c r="AA252" s="32">
        <f t="shared" si="66"/>
        <v>157.10525</v>
      </c>
      <c r="AB252" s="20">
        <v>122.5</v>
      </c>
      <c r="AC252" s="20">
        <v>127.5</v>
      </c>
      <c r="AD252" s="31">
        <v>130</v>
      </c>
      <c r="AE252" s="42"/>
      <c r="AF252" s="31">
        <f>AD252</f>
        <v>130</v>
      </c>
      <c r="AG252" s="32">
        <f t="shared" si="67"/>
        <v>115.063</v>
      </c>
      <c r="AH252" s="20">
        <f t="shared" si="68"/>
        <v>307.5</v>
      </c>
      <c r="AI252" s="32">
        <f t="shared" si="69"/>
        <v>272.16825</v>
      </c>
      <c r="AJ252" s="20" t="s">
        <v>375</v>
      </c>
      <c r="AK252" s="20" t="s">
        <v>1544</v>
      </c>
      <c r="AL252" s="20">
        <v>21</v>
      </c>
    </row>
    <row r="253" spans="1:38" ht="12.75">
      <c r="A253" s="20">
        <v>5</v>
      </c>
      <c r="B253" s="20">
        <v>2</v>
      </c>
      <c r="C253" s="20" t="s">
        <v>37</v>
      </c>
      <c r="D253" s="20" t="s">
        <v>30</v>
      </c>
      <c r="E253" s="20">
        <v>60</v>
      </c>
      <c r="F253" s="20" t="s">
        <v>1545</v>
      </c>
      <c r="G253" s="20" t="s">
        <v>1546</v>
      </c>
      <c r="H253" s="20" t="s">
        <v>77</v>
      </c>
      <c r="I253" s="20" t="s">
        <v>20</v>
      </c>
      <c r="J253" s="97">
        <v>32047</v>
      </c>
      <c r="K253" s="45" t="s">
        <v>19</v>
      </c>
      <c r="L253" s="96">
        <v>59.1</v>
      </c>
      <c r="M253" s="101">
        <v>0.8738</v>
      </c>
      <c r="N253" s="29">
        <v>90</v>
      </c>
      <c r="O253" s="20">
        <v>100</v>
      </c>
      <c r="P253" s="31">
        <v>107.5</v>
      </c>
      <c r="Q253" s="42"/>
      <c r="R253" s="20">
        <f t="shared" si="70"/>
        <v>107.5</v>
      </c>
      <c r="S253" s="101">
        <f t="shared" si="63"/>
        <v>93.93350000000001</v>
      </c>
      <c r="T253" s="20">
        <v>60</v>
      </c>
      <c r="U253" s="20">
        <v>65</v>
      </c>
      <c r="V253" s="122">
        <v>67.5</v>
      </c>
      <c r="W253" s="42"/>
      <c r="X253" s="31">
        <f>U253</f>
        <v>65</v>
      </c>
      <c r="Y253" s="32">
        <f t="shared" si="64"/>
        <v>56.797000000000004</v>
      </c>
      <c r="Z253" s="20">
        <f t="shared" si="65"/>
        <v>172.5</v>
      </c>
      <c r="AA253" s="32">
        <f t="shared" si="66"/>
        <v>150.7305</v>
      </c>
      <c r="AB253" s="20">
        <v>125</v>
      </c>
      <c r="AC253" s="20">
        <v>130</v>
      </c>
      <c r="AD253" s="31">
        <v>135</v>
      </c>
      <c r="AE253" s="42"/>
      <c r="AF253" s="31">
        <f>AD253</f>
        <v>135</v>
      </c>
      <c r="AG253" s="32">
        <f t="shared" si="67"/>
        <v>117.96300000000001</v>
      </c>
      <c r="AH253" s="20">
        <f t="shared" si="68"/>
        <v>307.5</v>
      </c>
      <c r="AI253" s="32">
        <f t="shared" si="69"/>
        <v>268.69350000000003</v>
      </c>
      <c r="AJ253" s="20"/>
      <c r="AK253" s="20" t="s">
        <v>217</v>
      </c>
      <c r="AL253" s="20">
        <v>5</v>
      </c>
    </row>
    <row r="254" spans="1:38" ht="12.75">
      <c r="A254" s="20">
        <v>3</v>
      </c>
      <c r="B254" s="20">
        <v>3</v>
      </c>
      <c r="C254" s="20" t="s">
        <v>37</v>
      </c>
      <c r="D254" s="20" t="s">
        <v>30</v>
      </c>
      <c r="E254" s="20">
        <v>60</v>
      </c>
      <c r="F254" s="20" t="s">
        <v>1540</v>
      </c>
      <c r="G254" s="20" t="s">
        <v>203</v>
      </c>
      <c r="H254" s="20" t="s">
        <v>23</v>
      </c>
      <c r="I254" s="20" t="s">
        <v>20</v>
      </c>
      <c r="J254" s="97">
        <v>33462</v>
      </c>
      <c r="K254" s="45" t="s">
        <v>19</v>
      </c>
      <c r="L254" s="96">
        <v>59.9</v>
      </c>
      <c r="M254" s="101">
        <v>0.8628</v>
      </c>
      <c r="N254" s="29">
        <v>95</v>
      </c>
      <c r="O254" s="20">
        <v>102.5</v>
      </c>
      <c r="P254" s="31">
        <v>107.5</v>
      </c>
      <c r="Q254" s="42"/>
      <c r="R254" s="20">
        <f t="shared" si="70"/>
        <v>107.5</v>
      </c>
      <c r="S254" s="101">
        <f t="shared" si="63"/>
        <v>92.751</v>
      </c>
      <c r="T254" s="20">
        <v>47.5</v>
      </c>
      <c r="U254" s="20">
        <v>50</v>
      </c>
      <c r="V254" s="31">
        <v>52.5</v>
      </c>
      <c r="W254" s="42"/>
      <c r="X254" s="31">
        <f>V254</f>
        <v>52.5</v>
      </c>
      <c r="Y254" s="32">
        <f t="shared" si="64"/>
        <v>45.297</v>
      </c>
      <c r="Z254" s="20">
        <f t="shared" si="65"/>
        <v>160</v>
      </c>
      <c r="AA254" s="32">
        <f t="shared" si="66"/>
        <v>138.048</v>
      </c>
      <c r="AB254" s="20">
        <v>110</v>
      </c>
      <c r="AC254" s="20">
        <v>117.5</v>
      </c>
      <c r="AD254" s="61">
        <v>125</v>
      </c>
      <c r="AE254" s="42"/>
      <c r="AF254" s="31">
        <f>AC254</f>
        <v>117.5</v>
      </c>
      <c r="AG254" s="32">
        <f t="shared" si="67"/>
        <v>101.379</v>
      </c>
      <c r="AH254" s="20">
        <f t="shared" si="68"/>
        <v>277.5</v>
      </c>
      <c r="AI254" s="32">
        <f t="shared" si="69"/>
        <v>239.427</v>
      </c>
      <c r="AJ254" s="20"/>
      <c r="AK254" s="20" t="s">
        <v>1541</v>
      </c>
      <c r="AL254" s="20">
        <v>3</v>
      </c>
    </row>
    <row r="255" spans="1:38" ht="12.75">
      <c r="A255" s="20">
        <v>2</v>
      </c>
      <c r="B255" s="20">
        <v>4</v>
      </c>
      <c r="C255" s="20" t="s">
        <v>37</v>
      </c>
      <c r="D255" s="20" t="s">
        <v>30</v>
      </c>
      <c r="E255" s="20">
        <v>60</v>
      </c>
      <c r="F255" s="20" t="s">
        <v>1537</v>
      </c>
      <c r="G255" s="20" t="s">
        <v>1538</v>
      </c>
      <c r="H255" s="20" t="s">
        <v>1413</v>
      </c>
      <c r="I255" s="20" t="s">
        <v>20</v>
      </c>
      <c r="J255" s="97">
        <v>32542</v>
      </c>
      <c r="K255" s="45" t="s">
        <v>19</v>
      </c>
      <c r="L255" s="96">
        <v>59.5</v>
      </c>
      <c r="M255" s="101">
        <v>0.8676</v>
      </c>
      <c r="N255" s="29">
        <v>75</v>
      </c>
      <c r="O255" s="20">
        <v>85</v>
      </c>
      <c r="P255" s="31">
        <v>92.5</v>
      </c>
      <c r="Q255" s="42"/>
      <c r="R255" s="20">
        <f t="shared" si="70"/>
        <v>92.5</v>
      </c>
      <c r="S255" s="101">
        <f t="shared" si="63"/>
        <v>80.253</v>
      </c>
      <c r="T255" s="20">
        <v>37.5</v>
      </c>
      <c r="U255" s="20">
        <v>42.5</v>
      </c>
      <c r="V255" s="31">
        <v>47.5</v>
      </c>
      <c r="W255" s="42"/>
      <c r="X255" s="31">
        <f>V255</f>
        <v>47.5</v>
      </c>
      <c r="Y255" s="32">
        <f t="shared" si="64"/>
        <v>41.211</v>
      </c>
      <c r="Z255" s="20">
        <f t="shared" si="65"/>
        <v>140</v>
      </c>
      <c r="AA255" s="32">
        <f t="shared" si="66"/>
        <v>121.464</v>
      </c>
      <c r="AB255" s="20">
        <v>90</v>
      </c>
      <c r="AC255" s="20">
        <v>100</v>
      </c>
      <c r="AD255" s="31">
        <v>105</v>
      </c>
      <c r="AE255" s="42"/>
      <c r="AF255" s="31">
        <f>AD255</f>
        <v>105</v>
      </c>
      <c r="AG255" s="32">
        <f t="shared" si="67"/>
        <v>91.098</v>
      </c>
      <c r="AH255" s="20">
        <f t="shared" si="68"/>
        <v>245</v>
      </c>
      <c r="AI255" s="32">
        <f t="shared" si="69"/>
        <v>212.562</v>
      </c>
      <c r="AJ255" s="20"/>
      <c r="AK255" s="20" t="s">
        <v>1539</v>
      </c>
      <c r="AL255" s="20">
        <v>2</v>
      </c>
    </row>
    <row r="256" spans="1:38" ht="12.75">
      <c r="A256" s="20">
        <v>12</v>
      </c>
      <c r="B256" s="20">
        <v>1</v>
      </c>
      <c r="C256" s="20" t="s">
        <v>37</v>
      </c>
      <c r="D256" s="20" t="s">
        <v>30</v>
      </c>
      <c r="E256" s="20">
        <v>67.5</v>
      </c>
      <c r="F256" s="20" t="s">
        <v>1560</v>
      </c>
      <c r="G256" s="20" t="s">
        <v>1525</v>
      </c>
      <c r="H256" s="20" t="s">
        <v>196</v>
      </c>
      <c r="I256" s="20" t="s">
        <v>20</v>
      </c>
      <c r="J256" s="97">
        <v>35229</v>
      </c>
      <c r="K256" s="45" t="s">
        <v>118</v>
      </c>
      <c r="L256" s="96">
        <v>67.1</v>
      </c>
      <c r="M256" s="101">
        <v>0.7827</v>
      </c>
      <c r="N256" s="29">
        <v>110</v>
      </c>
      <c r="O256" s="20">
        <v>120</v>
      </c>
      <c r="P256" s="31">
        <v>130</v>
      </c>
      <c r="Q256" s="42"/>
      <c r="R256" s="20">
        <f t="shared" si="70"/>
        <v>130</v>
      </c>
      <c r="S256" s="101">
        <f t="shared" si="63"/>
        <v>101.75099999999999</v>
      </c>
      <c r="T256" s="70">
        <v>60</v>
      </c>
      <c r="U256" s="20">
        <v>60</v>
      </c>
      <c r="V256" s="31">
        <v>65</v>
      </c>
      <c r="W256" s="42"/>
      <c r="X256" s="31">
        <f>V256</f>
        <v>65</v>
      </c>
      <c r="Y256" s="32">
        <f t="shared" si="64"/>
        <v>50.875499999999995</v>
      </c>
      <c r="Z256" s="20">
        <f t="shared" si="65"/>
        <v>195</v>
      </c>
      <c r="AA256" s="32">
        <f t="shared" si="66"/>
        <v>152.6265</v>
      </c>
      <c r="AB256" s="20">
        <v>140</v>
      </c>
      <c r="AC256" s="20">
        <v>145</v>
      </c>
      <c r="AD256" s="70">
        <v>150</v>
      </c>
      <c r="AE256" s="42"/>
      <c r="AF256" s="31">
        <f>AC256</f>
        <v>145</v>
      </c>
      <c r="AG256" s="32">
        <f t="shared" si="67"/>
        <v>113.49149999999999</v>
      </c>
      <c r="AH256" s="20">
        <f t="shared" si="68"/>
        <v>340</v>
      </c>
      <c r="AI256" s="32">
        <f t="shared" si="69"/>
        <v>266.118</v>
      </c>
      <c r="AJ256" s="20"/>
      <c r="AK256" s="20"/>
      <c r="AL256" s="20">
        <v>12</v>
      </c>
    </row>
    <row r="257" spans="1:38" ht="12.75">
      <c r="A257" s="20">
        <v>12</v>
      </c>
      <c r="B257" s="20">
        <v>1</v>
      </c>
      <c r="C257" s="20" t="s">
        <v>37</v>
      </c>
      <c r="D257" s="20" t="s">
        <v>30</v>
      </c>
      <c r="E257" s="20">
        <v>67.5</v>
      </c>
      <c r="F257" s="20" t="s">
        <v>1555</v>
      </c>
      <c r="G257" s="20" t="s">
        <v>49</v>
      </c>
      <c r="H257" s="20" t="s">
        <v>49</v>
      </c>
      <c r="I257" s="20" t="s">
        <v>20</v>
      </c>
      <c r="J257" s="97">
        <v>25210</v>
      </c>
      <c r="K257" s="45" t="s">
        <v>52</v>
      </c>
      <c r="L257" s="96">
        <v>62.4</v>
      </c>
      <c r="M257" s="101">
        <v>0.9497</v>
      </c>
      <c r="N257" s="29">
        <v>85</v>
      </c>
      <c r="O257" s="20">
        <v>90</v>
      </c>
      <c r="P257" s="31">
        <v>95</v>
      </c>
      <c r="Q257" s="42"/>
      <c r="R257" s="20">
        <f t="shared" si="70"/>
        <v>95</v>
      </c>
      <c r="S257" s="101">
        <f t="shared" si="63"/>
        <v>90.22149999999999</v>
      </c>
      <c r="T257" s="20">
        <v>55</v>
      </c>
      <c r="U257" s="70">
        <v>60</v>
      </c>
      <c r="V257" s="70">
        <v>60</v>
      </c>
      <c r="W257" s="42"/>
      <c r="X257" s="31">
        <f>T257</f>
        <v>55</v>
      </c>
      <c r="Y257" s="32">
        <f t="shared" si="64"/>
        <v>52.2335</v>
      </c>
      <c r="Z257" s="20">
        <f t="shared" si="65"/>
        <v>150</v>
      </c>
      <c r="AA257" s="32">
        <f t="shared" si="66"/>
        <v>142.45499999999998</v>
      </c>
      <c r="AB257" s="20">
        <v>115</v>
      </c>
      <c r="AC257" s="20">
        <v>120</v>
      </c>
      <c r="AD257" s="31">
        <v>125</v>
      </c>
      <c r="AE257" s="42"/>
      <c r="AF257" s="31">
        <f>AD257</f>
        <v>125</v>
      </c>
      <c r="AG257" s="32">
        <f t="shared" si="67"/>
        <v>118.7125</v>
      </c>
      <c r="AH257" s="20">
        <f t="shared" si="68"/>
        <v>275</v>
      </c>
      <c r="AI257" s="32">
        <f t="shared" si="69"/>
        <v>261.1675</v>
      </c>
      <c r="AJ257" s="20"/>
      <c r="AK257" s="20" t="s">
        <v>84</v>
      </c>
      <c r="AL257" s="20">
        <v>12</v>
      </c>
    </row>
    <row r="258" spans="1:38" ht="12.75">
      <c r="A258" s="20">
        <v>5</v>
      </c>
      <c r="B258" s="20">
        <v>2</v>
      </c>
      <c r="C258" s="20" t="s">
        <v>37</v>
      </c>
      <c r="D258" s="20" t="s">
        <v>30</v>
      </c>
      <c r="E258" s="20">
        <v>67.5</v>
      </c>
      <c r="F258" s="20" t="s">
        <v>1547</v>
      </c>
      <c r="G258" s="20" t="s">
        <v>1548</v>
      </c>
      <c r="H258" s="20" t="s">
        <v>896</v>
      </c>
      <c r="I258" s="20" t="s">
        <v>20</v>
      </c>
      <c r="J258" s="97">
        <v>26417</v>
      </c>
      <c r="K258" s="45" t="s">
        <v>52</v>
      </c>
      <c r="L258" s="96">
        <v>66.7</v>
      </c>
      <c r="M258" s="101">
        <v>0.841</v>
      </c>
      <c r="N258" s="29">
        <v>62.5</v>
      </c>
      <c r="O258" s="29">
        <v>67.5</v>
      </c>
      <c r="P258" s="69">
        <v>72.5</v>
      </c>
      <c r="Q258" s="42"/>
      <c r="R258" s="20">
        <f>O258</f>
        <v>67.5</v>
      </c>
      <c r="S258" s="101">
        <f t="shared" si="63"/>
        <v>56.7675</v>
      </c>
      <c r="T258" s="20">
        <v>32.5</v>
      </c>
      <c r="U258" s="70">
        <v>37.5</v>
      </c>
      <c r="V258" s="70">
        <v>37.5</v>
      </c>
      <c r="W258" s="42"/>
      <c r="X258" s="31">
        <f>T258</f>
        <v>32.5</v>
      </c>
      <c r="Y258" s="32">
        <f t="shared" si="64"/>
        <v>27.3325</v>
      </c>
      <c r="Z258" s="20">
        <f t="shared" si="65"/>
        <v>100</v>
      </c>
      <c r="AA258" s="32">
        <f t="shared" si="66"/>
        <v>84.1</v>
      </c>
      <c r="AB258" s="20">
        <v>75</v>
      </c>
      <c r="AC258" s="20">
        <v>80</v>
      </c>
      <c r="AD258" s="31">
        <v>0</v>
      </c>
      <c r="AE258" s="42"/>
      <c r="AF258" s="31">
        <f>AC258</f>
        <v>80</v>
      </c>
      <c r="AG258" s="32">
        <f t="shared" si="67"/>
        <v>67.28</v>
      </c>
      <c r="AH258" s="20">
        <f t="shared" si="68"/>
        <v>180</v>
      </c>
      <c r="AI258" s="32">
        <f t="shared" si="69"/>
        <v>151.38</v>
      </c>
      <c r="AJ258" s="20"/>
      <c r="AK258" s="20" t="s">
        <v>1549</v>
      </c>
      <c r="AL258" s="20">
        <v>5</v>
      </c>
    </row>
    <row r="259" spans="1:38" ht="12.75">
      <c r="A259" s="20">
        <v>12</v>
      </c>
      <c r="B259" s="20">
        <v>1</v>
      </c>
      <c r="C259" s="20" t="s">
        <v>37</v>
      </c>
      <c r="D259" s="20" t="s">
        <v>30</v>
      </c>
      <c r="E259" s="20">
        <v>67.5</v>
      </c>
      <c r="F259" s="20" t="s">
        <v>1550</v>
      </c>
      <c r="G259" s="20" t="s">
        <v>427</v>
      </c>
      <c r="H259" s="20" t="s">
        <v>23</v>
      </c>
      <c r="I259" s="20" t="s">
        <v>20</v>
      </c>
      <c r="J259" s="46">
        <v>19265</v>
      </c>
      <c r="K259" s="45" t="s">
        <v>171</v>
      </c>
      <c r="L259" s="96">
        <v>63</v>
      </c>
      <c r="M259" s="101">
        <v>1.6266</v>
      </c>
      <c r="N259" s="29">
        <v>25</v>
      </c>
      <c r="O259" s="20">
        <v>30</v>
      </c>
      <c r="P259" s="31">
        <v>37.5</v>
      </c>
      <c r="Q259" s="42"/>
      <c r="R259" s="20">
        <f aca="true" t="shared" si="71" ref="R259:R264">P259</f>
        <v>37.5</v>
      </c>
      <c r="S259" s="101">
        <f t="shared" si="63"/>
        <v>60.9975</v>
      </c>
      <c r="T259" s="20">
        <v>35</v>
      </c>
      <c r="U259" s="70">
        <v>42.5</v>
      </c>
      <c r="V259" s="70">
        <v>42.5</v>
      </c>
      <c r="W259" s="42"/>
      <c r="X259" s="31">
        <f>T259</f>
        <v>35</v>
      </c>
      <c r="Y259" s="32">
        <f t="shared" si="64"/>
        <v>56.931000000000004</v>
      </c>
      <c r="Z259" s="20">
        <f t="shared" si="65"/>
        <v>72.5</v>
      </c>
      <c r="AA259" s="32">
        <f t="shared" si="66"/>
        <v>117.9285</v>
      </c>
      <c r="AB259" s="20">
        <v>60</v>
      </c>
      <c r="AC259" s="20">
        <v>65</v>
      </c>
      <c r="AD259" s="31">
        <v>70</v>
      </c>
      <c r="AE259" s="42"/>
      <c r="AF259" s="31">
        <f>AD259</f>
        <v>70</v>
      </c>
      <c r="AG259" s="32">
        <f t="shared" si="67"/>
        <v>113.86200000000001</v>
      </c>
      <c r="AH259" s="20">
        <f t="shared" si="68"/>
        <v>142.5</v>
      </c>
      <c r="AI259" s="32">
        <f t="shared" si="69"/>
        <v>231.7905</v>
      </c>
      <c r="AJ259" s="20"/>
      <c r="AK259" s="20"/>
      <c r="AL259" s="20">
        <v>12</v>
      </c>
    </row>
    <row r="260" spans="1:38" ht="12.75">
      <c r="A260" s="20">
        <v>12</v>
      </c>
      <c r="B260" s="20">
        <v>1</v>
      </c>
      <c r="C260" s="20" t="s">
        <v>37</v>
      </c>
      <c r="D260" s="20" t="s">
        <v>30</v>
      </c>
      <c r="E260" s="20">
        <v>67.5</v>
      </c>
      <c r="F260" s="20" t="s">
        <v>1560</v>
      </c>
      <c r="G260" s="20" t="s">
        <v>1525</v>
      </c>
      <c r="H260" s="20" t="s">
        <v>196</v>
      </c>
      <c r="I260" s="20" t="s">
        <v>20</v>
      </c>
      <c r="J260" s="97">
        <v>35229</v>
      </c>
      <c r="K260" s="45" t="s">
        <v>19</v>
      </c>
      <c r="L260" s="96">
        <v>67.1</v>
      </c>
      <c r="M260" s="101">
        <v>0.7827</v>
      </c>
      <c r="N260" s="29">
        <v>110</v>
      </c>
      <c r="O260" s="20">
        <v>120</v>
      </c>
      <c r="P260" s="31">
        <v>130</v>
      </c>
      <c r="Q260" s="42"/>
      <c r="R260" s="20">
        <f t="shared" si="71"/>
        <v>130</v>
      </c>
      <c r="S260" s="101">
        <f t="shared" si="63"/>
        <v>101.75099999999999</v>
      </c>
      <c r="T260" s="70">
        <v>60</v>
      </c>
      <c r="U260" s="20">
        <v>60</v>
      </c>
      <c r="V260" s="31">
        <v>65</v>
      </c>
      <c r="W260" s="42"/>
      <c r="X260" s="31">
        <f>V260</f>
        <v>65</v>
      </c>
      <c r="Y260" s="32">
        <f t="shared" si="64"/>
        <v>50.875499999999995</v>
      </c>
      <c r="Z260" s="20">
        <f t="shared" si="65"/>
        <v>195</v>
      </c>
      <c r="AA260" s="32">
        <f t="shared" si="66"/>
        <v>152.6265</v>
      </c>
      <c r="AB260" s="20">
        <v>140</v>
      </c>
      <c r="AC260" s="20">
        <v>145</v>
      </c>
      <c r="AD260" s="70">
        <v>150</v>
      </c>
      <c r="AE260" s="42"/>
      <c r="AF260" s="31">
        <f>AC260</f>
        <v>145</v>
      </c>
      <c r="AG260" s="32">
        <f t="shared" si="67"/>
        <v>113.49149999999999</v>
      </c>
      <c r="AH260" s="20">
        <f t="shared" si="68"/>
        <v>340</v>
      </c>
      <c r="AI260" s="32">
        <f t="shared" si="69"/>
        <v>266.118</v>
      </c>
      <c r="AJ260" s="20" t="s">
        <v>374</v>
      </c>
      <c r="AK260" s="20"/>
      <c r="AL260" s="20">
        <v>27</v>
      </c>
    </row>
    <row r="261" spans="1:38" ht="12.75">
      <c r="A261" s="20">
        <v>5</v>
      </c>
      <c r="B261" s="20">
        <v>2</v>
      </c>
      <c r="C261" s="20" t="s">
        <v>37</v>
      </c>
      <c r="D261" s="20" t="s">
        <v>30</v>
      </c>
      <c r="E261" s="20">
        <v>67.5</v>
      </c>
      <c r="F261" s="20" t="s">
        <v>1555</v>
      </c>
      <c r="G261" s="20" t="s">
        <v>49</v>
      </c>
      <c r="H261" s="20" t="s">
        <v>49</v>
      </c>
      <c r="I261" s="20" t="s">
        <v>20</v>
      </c>
      <c r="J261" s="97">
        <v>25210</v>
      </c>
      <c r="K261" s="45" t="s">
        <v>19</v>
      </c>
      <c r="L261" s="96">
        <v>62.4</v>
      </c>
      <c r="M261" s="101">
        <v>0.7814</v>
      </c>
      <c r="N261" s="29">
        <v>85</v>
      </c>
      <c r="O261" s="20">
        <v>90</v>
      </c>
      <c r="P261" s="31">
        <v>95</v>
      </c>
      <c r="Q261" s="42"/>
      <c r="R261" s="20">
        <f t="shared" si="71"/>
        <v>95</v>
      </c>
      <c r="S261" s="101">
        <f t="shared" si="63"/>
        <v>74.233</v>
      </c>
      <c r="T261" s="20">
        <v>55</v>
      </c>
      <c r="U261" s="70">
        <v>60</v>
      </c>
      <c r="V261" s="70">
        <v>60</v>
      </c>
      <c r="W261" s="42"/>
      <c r="X261" s="31">
        <f>T261</f>
        <v>55</v>
      </c>
      <c r="Y261" s="32">
        <f t="shared" si="64"/>
        <v>42.977</v>
      </c>
      <c r="Z261" s="20">
        <f t="shared" si="65"/>
        <v>150</v>
      </c>
      <c r="AA261" s="32">
        <f t="shared" si="66"/>
        <v>117.21</v>
      </c>
      <c r="AB261" s="20">
        <v>115</v>
      </c>
      <c r="AC261" s="20">
        <v>120</v>
      </c>
      <c r="AD261" s="31">
        <v>125</v>
      </c>
      <c r="AE261" s="42"/>
      <c r="AF261" s="31">
        <f>AD261</f>
        <v>125</v>
      </c>
      <c r="AG261" s="32">
        <f t="shared" si="67"/>
        <v>97.675</v>
      </c>
      <c r="AH261" s="20">
        <f t="shared" si="68"/>
        <v>275</v>
      </c>
      <c r="AI261" s="32">
        <f t="shared" si="69"/>
        <v>214.885</v>
      </c>
      <c r="AJ261" s="20"/>
      <c r="AK261" s="20" t="s">
        <v>84</v>
      </c>
      <c r="AL261" s="20">
        <v>5</v>
      </c>
    </row>
    <row r="262" spans="1:38" ht="12.75">
      <c r="A262" s="20">
        <v>3</v>
      </c>
      <c r="B262" s="20">
        <v>3</v>
      </c>
      <c r="C262" s="20" t="s">
        <v>37</v>
      </c>
      <c r="D262" s="20" t="s">
        <v>30</v>
      </c>
      <c r="E262" s="20">
        <v>67.5</v>
      </c>
      <c r="F262" s="20" t="s">
        <v>1553</v>
      </c>
      <c r="G262" s="20" t="s">
        <v>514</v>
      </c>
      <c r="H262" s="20" t="s">
        <v>23</v>
      </c>
      <c r="I262" s="20" t="s">
        <v>20</v>
      </c>
      <c r="J262" s="46">
        <v>28947</v>
      </c>
      <c r="K262" s="45" t="s">
        <v>19</v>
      </c>
      <c r="L262" s="96">
        <v>67</v>
      </c>
      <c r="M262" s="101">
        <v>0.7827</v>
      </c>
      <c r="N262" s="29">
        <v>60</v>
      </c>
      <c r="O262" s="20">
        <v>67.5</v>
      </c>
      <c r="P262" s="31">
        <v>72.5</v>
      </c>
      <c r="Q262" s="42"/>
      <c r="R262" s="20">
        <f t="shared" si="71"/>
        <v>72.5</v>
      </c>
      <c r="S262" s="101">
        <f t="shared" si="63"/>
        <v>56.745749999999994</v>
      </c>
      <c r="T262" s="20">
        <v>45</v>
      </c>
      <c r="U262" s="20">
        <v>50</v>
      </c>
      <c r="V262" s="70">
        <v>52.5</v>
      </c>
      <c r="W262" s="42"/>
      <c r="X262" s="31">
        <f>U262</f>
        <v>50</v>
      </c>
      <c r="Y262" s="32">
        <f t="shared" si="64"/>
        <v>39.135</v>
      </c>
      <c r="Z262" s="20">
        <f t="shared" si="65"/>
        <v>122.5</v>
      </c>
      <c r="AA262" s="32">
        <f t="shared" si="66"/>
        <v>95.88074999999999</v>
      </c>
      <c r="AB262" s="20">
        <v>85</v>
      </c>
      <c r="AC262" s="20">
        <v>92.5</v>
      </c>
      <c r="AD262" s="31">
        <v>97.5</v>
      </c>
      <c r="AE262" s="42"/>
      <c r="AF262" s="31">
        <f>AD262</f>
        <v>97.5</v>
      </c>
      <c r="AG262" s="32">
        <f t="shared" si="67"/>
        <v>76.31325</v>
      </c>
      <c r="AH262" s="20">
        <f t="shared" si="68"/>
        <v>220</v>
      </c>
      <c r="AI262" s="32">
        <f t="shared" si="69"/>
        <v>172.194</v>
      </c>
      <c r="AJ262" s="20"/>
      <c r="AK262" s="20"/>
      <c r="AL262" s="20">
        <v>3</v>
      </c>
    </row>
    <row r="263" spans="1:38" ht="12.75">
      <c r="A263" s="20">
        <v>12</v>
      </c>
      <c r="B263" s="20">
        <v>1</v>
      </c>
      <c r="C263" s="20" t="s">
        <v>37</v>
      </c>
      <c r="D263" s="20" t="s">
        <v>30</v>
      </c>
      <c r="E263" s="20">
        <v>67.5</v>
      </c>
      <c r="F263" s="20" t="s">
        <v>1551</v>
      </c>
      <c r="G263" s="20" t="s">
        <v>1213</v>
      </c>
      <c r="H263" s="20" t="s">
        <v>23</v>
      </c>
      <c r="I263" s="20" t="s">
        <v>20</v>
      </c>
      <c r="J263" s="46">
        <v>38030</v>
      </c>
      <c r="K263" s="45" t="s">
        <v>135</v>
      </c>
      <c r="L263" s="96">
        <v>66.2</v>
      </c>
      <c r="M263" s="101">
        <v>0.9739</v>
      </c>
      <c r="N263" s="29">
        <v>70</v>
      </c>
      <c r="O263" s="20">
        <v>75</v>
      </c>
      <c r="P263" s="31">
        <v>82.5</v>
      </c>
      <c r="Q263" s="42"/>
      <c r="R263" s="20">
        <f t="shared" si="71"/>
        <v>82.5</v>
      </c>
      <c r="S263" s="101">
        <f t="shared" si="63"/>
        <v>80.34675</v>
      </c>
      <c r="T263" s="20">
        <v>45</v>
      </c>
      <c r="U263" s="20">
        <v>47.5</v>
      </c>
      <c r="V263" s="31">
        <v>50</v>
      </c>
      <c r="W263" s="42"/>
      <c r="X263" s="31">
        <f>V263</f>
        <v>50</v>
      </c>
      <c r="Y263" s="32">
        <f t="shared" si="64"/>
        <v>48.695</v>
      </c>
      <c r="Z263" s="20">
        <f t="shared" si="65"/>
        <v>132.5</v>
      </c>
      <c r="AA263" s="32">
        <f t="shared" si="66"/>
        <v>129.04175</v>
      </c>
      <c r="AB263" s="20">
        <v>75</v>
      </c>
      <c r="AC263" s="20">
        <v>80</v>
      </c>
      <c r="AD263" s="31">
        <v>85</v>
      </c>
      <c r="AE263" s="42"/>
      <c r="AF263" s="31">
        <f>AD263</f>
        <v>85</v>
      </c>
      <c r="AG263" s="32">
        <f t="shared" si="67"/>
        <v>82.7815</v>
      </c>
      <c r="AH263" s="20">
        <f t="shared" si="68"/>
        <v>217.5</v>
      </c>
      <c r="AI263" s="32">
        <f t="shared" si="69"/>
        <v>211.82325</v>
      </c>
      <c r="AJ263" s="20" t="s">
        <v>378</v>
      </c>
      <c r="AK263" s="20" t="s">
        <v>1490</v>
      </c>
      <c r="AL263" s="20">
        <v>21</v>
      </c>
    </row>
    <row r="264" spans="1:38" ht="12.75">
      <c r="A264" s="20">
        <v>12</v>
      </c>
      <c r="B264" s="20">
        <v>1</v>
      </c>
      <c r="C264" s="20" t="s">
        <v>37</v>
      </c>
      <c r="D264" s="20" t="s">
        <v>30</v>
      </c>
      <c r="E264" s="20">
        <v>67.5</v>
      </c>
      <c r="F264" s="20" t="s">
        <v>1552</v>
      </c>
      <c r="G264" s="20" t="s">
        <v>203</v>
      </c>
      <c r="H264" s="20" t="s">
        <v>23</v>
      </c>
      <c r="I264" s="20" t="s">
        <v>20</v>
      </c>
      <c r="J264" s="97">
        <v>37357</v>
      </c>
      <c r="K264" s="45" t="s">
        <v>165</v>
      </c>
      <c r="L264" s="96">
        <v>64.15</v>
      </c>
      <c r="M264" s="101">
        <v>0.922</v>
      </c>
      <c r="N264" s="29">
        <v>65</v>
      </c>
      <c r="O264" s="20">
        <v>67.5</v>
      </c>
      <c r="P264" s="31">
        <v>70</v>
      </c>
      <c r="Q264" s="42"/>
      <c r="R264" s="20">
        <f t="shared" si="71"/>
        <v>70</v>
      </c>
      <c r="S264" s="101">
        <f t="shared" si="63"/>
        <v>64.54</v>
      </c>
      <c r="T264" s="20">
        <v>37.5</v>
      </c>
      <c r="U264" s="20">
        <v>40</v>
      </c>
      <c r="V264" s="70">
        <v>42.5</v>
      </c>
      <c r="W264" s="42"/>
      <c r="X264" s="31">
        <f>U264</f>
        <v>40</v>
      </c>
      <c r="Y264" s="32">
        <f t="shared" si="64"/>
        <v>36.88</v>
      </c>
      <c r="Z264" s="20">
        <f t="shared" si="65"/>
        <v>110</v>
      </c>
      <c r="AA264" s="32">
        <f t="shared" si="66"/>
        <v>101.42</v>
      </c>
      <c r="AB264" s="20">
        <v>90</v>
      </c>
      <c r="AC264" s="20">
        <v>95</v>
      </c>
      <c r="AD264" s="31">
        <v>97.5</v>
      </c>
      <c r="AE264" s="42"/>
      <c r="AF264" s="31">
        <f>AD264</f>
        <v>97.5</v>
      </c>
      <c r="AG264" s="32">
        <f t="shared" si="67"/>
        <v>89.89500000000001</v>
      </c>
      <c r="AH264" s="20">
        <f t="shared" si="68"/>
        <v>207.5</v>
      </c>
      <c r="AI264" s="32">
        <f t="shared" si="69"/>
        <v>191.315</v>
      </c>
      <c r="AJ264" s="20"/>
      <c r="AK264" s="20"/>
      <c r="AL264" s="20">
        <v>12</v>
      </c>
    </row>
    <row r="265" spans="1:38" ht="12.75">
      <c r="A265" s="20">
        <v>12</v>
      </c>
      <c r="B265" s="20">
        <v>1</v>
      </c>
      <c r="C265" s="20" t="s">
        <v>37</v>
      </c>
      <c r="D265" s="20" t="s">
        <v>30</v>
      </c>
      <c r="E265" s="20">
        <v>67.5</v>
      </c>
      <c r="F265" s="20" t="s">
        <v>1556</v>
      </c>
      <c r="G265" s="20" t="s">
        <v>1320</v>
      </c>
      <c r="H265" s="20" t="s">
        <v>35</v>
      </c>
      <c r="I265" s="20" t="s">
        <v>20</v>
      </c>
      <c r="J265" s="97">
        <v>36606</v>
      </c>
      <c r="K265" s="45" t="s">
        <v>142</v>
      </c>
      <c r="L265" s="96">
        <v>67.45</v>
      </c>
      <c r="M265" s="101">
        <v>0.8235</v>
      </c>
      <c r="N265" s="29">
        <v>80</v>
      </c>
      <c r="O265" s="20">
        <v>90</v>
      </c>
      <c r="P265" s="69">
        <v>100</v>
      </c>
      <c r="Q265" s="42"/>
      <c r="R265" s="20">
        <f>O265</f>
        <v>90</v>
      </c>
      <c r="S265" s="101">
        <f t="shared" si="63"/>
        <v>74.115</v>
      </c>
      <c r="T265" s="20">
        <v>40</v>
      </c>
      <c r="U265" s="20">
        <v>45</v>
      </c>
      <c r="V265" s="31">
        <v>50</v>
      </c>
      <c r="W265" s="42"/>
      <c r="X265" s="31">
        <f>V265</f>
        <v>50</v>
      </c>
      <c r="Y265" s="32">
        <f t="shared" si="64"/>
        <v>41.175</v>
      </c>
      <c r="Z265" s="20">
        <f t="shared" si="65"/>
        <v>140</v>
      </c>
      <c r="AA265" s="32">
        <f t="shared" si="66"/>
        <v>115.29</v>
      </c>
      <c r="AB265" s="20">
        <v>110</v>
      </c>
      <c r="AC265" s="20">
        <v>120</v>
      </c>
      <c r="AD265" s="31">
        <v>130</v>
      </c>
      <c r="AE265" s="42"/>
      <c r="AF265" s="31">
        <f>AD265</f>
        <v>130</v>
      </c>
      <c r="AG265" s="32">
        <f t="shared" si="67"/>
        <v>107.055</v>
      </c>
      <c r="AH265" s="20">
        <f t="shared" si="68"/>
        <v>270</v>
      </c>
      <c r="AI265" s="32">
        <f t="shared" si="69"/>
        <v>222.345</v>
      </c>
      <c r="AJ265" s="20"/>
      <c r="AK265" s="20" t="s">
        <v>1557</v>
      </c>
      <c r="AL265" s="20">
        <v>12</v>
      </c>
    </row>
    <row r="266" spans="1:38" ht="12.75">
      <c r="A266" s="20">
        <v>5</v>
      </c>
      <c r="B266" s="20">
        <v>2</v>
      </c>
      <c r="C266" s="20" t="s">
        <v>37</v>
      </c>
      <c r="D266" s="20" t="s">
        <v>30</v>
      </c>
      <c r="E266" s="20">
        <v>67.5</v>
      </c>
      <c r="F266" s="20" t="s">
        <v>1554</v>
      </c>
      <c r="G266" s="20" t="s">
        <v>1546</v>
      </c>
      <c r="H266" s="20" t="s">
        <v>77</v>
      </c>
      <c r="I266" s="20" t="s">
        <v>20</v>
      </c>
      <c r="J266" s="46">
        <v>36575</v>
      </c>
      <c r="K266" s="45" t="s">
        <v>142</v>
      </c>
      <c r="L266" s="96">
        <v>64.4</v>
      </c>
      <c r="M266" s="101">
        <v>0.8591</v>
      </c>
      <c r="N266" s="29">
        <v>75</v>
      </c>
      <c r="O266" s="20">
        <v>85</v>
      </c>
      <c r="P266" s="31">
        <v>95</v>
      </c>
      <c r="Q266" s="42"/>
      <c r="R266" s="20">
        <f>P266</f>
        <v>95</v>
      </c>
      <c r="S266" s="101">
        <f t="shared" si="63"/>
        <v>81.61449999999999</v>
      </c>
      <c r="T266" s="20">
        <v>40</v>
      </c>
      <c r="U266" s="20">
        <v>45</v>
      </c>
      <c r="V266" s="70">
        <v>50</v>
      </c>
      <c r="W266" s="42"/>
      <c r="X266" s="31">
        <f>U266</f>
        <v>45</v>
      </c>
      <c r="Y266" s="32">
        <f t="shared" si="64"/>
        <v>38.6595</v>
      </c>
      <c r="Z266" s="20">
        <f t="shared" si="65"/>
        <v>140</v>
      </c>
      <c r="AA266" s="32">
        <f t="shared" si="66"/>
        <v>120.274</v>
      </c>
      <c r="AB266" s="20">
        <v>110</v>
      </c>
      <c r="AC266" s="20">
        <v>115</v>
      </c>
      <c r="AD266" s="70">
        <v>120</v>
      </c>
      <c r="AE266" s="42"/>
      <c r="AF266" s="31">
        <f>AC266</f>
        <v>115</v>
      </c>
      <c r="AG266" s="32">
        <f t="shared" si="67"/>
        <v>98.7965</v>
      </c>
      <c r="AH266" s="20">
        <f t="shared" si="68"/>
        <v>255</v>
      </c>
      <c r="AI266" s="32">
        <f t="shared" si="69"/>
        <v>219.07049999999998</v>
      </c>
      <c r="AJ266" s="20" t="s">
        <v>377</v>
      </c>
      <c r="AK266" s="20" t="s">
        <v>217</v>
      </c>
      <c r="AL266" s="20">
        <v>20</v>
      </c>
    </row>
    <row r="267" spans="1:38" ht="12.75">
      <c r="A267" s="20">
        <v>12</v>
      </c>
      <c r="B267" s="20">
        <v>1</v>
      </c>
      <c r="C267" s="20" t="s">
        <v>37</v>
      </c>
      <c r="D267" s="20" t="s">
        <v>30</v>
      </c>
      <c r="E267" s="20">
        <v>75</v>
      </c>
      <c r="F267" s="20" t="s">
        <v>1558</v>
      </c>
      <c r="G267" s="20" t="s">
        <v>526</v>
      </c>
      <c r="H267" s="20" t="s">
        <v>62</v>
      </c>
      <c r="I267" s="20" t="s">
        <v>20</v>
      </c>
      <c r="J267" s="97">
        <v>31257</v>
      </c>
      <c r="K267" s="45" t="s">
        <v>19</v>
      </c>
      <c r="L267" s="96">
        <v>73.5</v>
      </c>
      <c r="M267" s="101">
        <v>0.7322</v>
      </c>
      <c r="N267" s="29">
        <v>100</v>
      </c>
      <c r="O267" s="69">
        <v>115</v>
      </c>
      <c r="P267" s="31">
        <v>117.5</v>
      </c>
      <c r="Q267" s="42"/>
      <c r="R267" s="20">
        <f>P267</f>
        <v>117.5</v>
      </c>
      <c r="S267" s="101">
        <f t="shared" si="63"/>
        <v>86.03349999999999</v>
      </c>
      <c r="T267" s="20">
        <v>50</v>
      </c>
      <c r="U267" s="20">
        <v>57.5</v>
      </c>
      <c r="V267" s="70">
        <v>62.5</v>
      </c>
      <c r="W267" s="42"/>
      <c r="X267" s="31">
        <f>U267</f>
        <v>57.5</v>
      </c>
      <c r="Y267" s="32">
        <f t="shared" si="64"/>
        <v>42.101499999999994</v>
      </c>
      <c r="Z267" s="20">
        <f t="shared" si="65"/>
        <v>175</v>
      </c>
      <c r="AA267" s="32">
        <f t="shared" si="66"/>
        <v>128.135</v>
      </c>
      <c r="AB267" s="20">
        <v>120</v>
      </c>
      <c r="AC267" s="20">
        <v>135</v>
      </c>
      <c r="AD267" s="70">
        <v>145</v>
      </c>
      <c r="AE267" s="42"/>
      <c r="AF267" s="31">
        <f>AC267</f>
        <v>135</v>
      </c>
      <c r="AG267" s="32">
        <f t="shared" si="67"/>
        <v>98.847</v>
      </c>
      <c r="AH267" s="20">
        <f t="shared" si="68"/>
        <v>310</v>
      </c>
      <c r="AI267" s="32">
        <f t="shared" si="69"/>
        <v>226.982</v>
      </c>
      <c r="AJ267" s="20"/>
      <c r="AK267" s="20" t="s">
        <v>1559</v>
      </c>
      <c r="AL267" s="20">
        <v>12</v>
      </c>
    </row>
    <row r="268" spans="1:38" ht="12.75">
      <c r="A268" s="20">
        <v>5</v>
      </c>
      <c r="B268" s="20">
        <v>2</v>
      </c>
      <c r="C268" s="20" t="s">
        <v>37</v>
      </c>
      <c r="D268" s="20" t="s">
        <v>30</v>
      </c>
      <c r="E268" s="20">
        <v>75</v>
      </c>
      <c r="F268" s="20" t="s">
        <v>798</v>
      </c>
      <c r="G268" s="20" t="s">
        <v>33</v>
      </c>
      <c r="H268" s="20" t="s">
        <v>33</v>
      </c>
      <c r="I268" s="20" t="s">
        <v>33</v>
      </c>
      <c r="J268" s="97">
        <v>29861</v>
      </c>
      <c r="K268" s="45" t="s">
        <v>19</v>
      </c>
      <c r="L268" s="96">
        <v>74.5</v>
      </c>
      <c r="M268" s="101">
        <v>0.7258</v>
      </c>
      <c r="N268" s="29">
        <v>70</v>
      </c>
      <c r="O268" s="20">
        <v>77.5</v>
      </c>
      <c r="P268" s="69">
        <v>85</v>
      </c>
      <c r="Q268" s="42"/>
      <c r="R268" s="20">
        <f>O268</f>
        <v>77.5</v>
      </c>
      <c r="S268" s="101">
        <f t="shared" si="63"/>
        <v>56.2495</v>
      </c>
      <c r="T268" s="20">
        <v>50</v>
      </c>
      <c r="U268" s="20">
        <v>55</v>
      </c>
      <c r="V268" s="31">
        <v>60</v>
      </c>
      <c r="W268" s="42"/>
      <c r="X268" s="31">
        <f>V268</f>
        <v>60</v>
      </c>
      <c r="Y268" s="32">
        <f t="shared" si="64"/>
        <v>43.548</v>
      </c>
      <c r="Z268" s="20">
        <f t="shared" si="65"/>
        <v>137.5</v>
      </c>
      <c r="AA268" s="32">
        <f t="shared" si="66"/>
        <v>99.7975</v>
      </c>
      <c r="AB268" s="20">
        <v>95</v>
      </c>
      <c r="AC268" s="20">
        <v>105</v>
      </c>
      <c r="AD268" s="31">
        <v>110</v>
      </c>
      <c r="AE268" s="42"/>
      <c r="AF268" s="31">
        <f>AD268</f>
        <v>110</v>
      </c>
      <c r="AG268" s="32">
        <f t="shared" si="67"/>
        <v>79.838</v>
      </c>
      <c r="AH268" s="20">
        <f t="shared" si="68"/>
        <v>247.5</v>
      </c>
      <c r="AI268" s="32">
        <f t="shared" si="69"/>
        <v>179.6355</v>
      </c>
      <c r="AJ268" s="20"/>
      <c r="AK268" s="20" t="s">
        <v>40</v>
      </c>
      <c r="AL268" s="20">
        <v>5</v>
      </c>
    </row>
    <row r="269" spans="1:38" ht="12.75">
      <c r="A269" s="20">
        <v>12</v>
      </c>
      <c r="B269" s="20">
        <v>1</v>
      </c>
      <c r="C269" s="20" t="s">
        <v>37</v>
      </c>
      <c r="D269" s="20" t="s">
        <v>30</v>
      </c>
      <c r="E269" s="20">
        <v>82.5</v>
      </c>
      <c r="F269" s="20" t="s">
        <v>1563</v>
      </c>
      <c r="G269" s="20" t="s">
        <v>1564</v>
      </c>
      <c r="H269" s="20" t="s">
        <v>35</v>
      </c>
      <c r="I269" s="20" t="s">
        <v>20</v>
      </c>
      <c r="J269" s="97">
        <v>31083</v>
      </c>
      <c r="K269" s="45" t="s">
        <v>19</v>
      </c>
      <c r="L269" s="96">
        <v>82.5</v>
      </c>
      <c r="M269" s="101">
        <v>0.6731</v>
      </c>
      <c r="N269" s="69">
        <v>135</v>
      </c>
      <c r="O269" s="20">
        <v>135</v>
      </c>
      <c r="P269" s="31">
        <v>140</v>
      </c>
      <c r="Q269" s="42"/>
      <c r="R269" s="20">
        <f>P269</f>
        <v>140</v>
      </c>
      <c r="S269" s="101">
        <f t="shared" si="63"/>
        <v>94.23400000000001</v>
      </c>
      <c r="T269" s="20">
        <v>70</v>
      </c>
      <c r="U269" s="20">
        <v>75</v>
      </c>
      <c r="V269" s="31">
        <v>77.5</v>
      </c>
      <c r="W269" s="42"/>
      <c r="X269" s="31">
        <f>V269</f>
        <v>77.5</v>
      </c>
      <c r="Y269" s="32">
        <f t="shared" si="64"/>
        <v>52.16525</v>
      </c>
      <c r="Z269" s="20">
        <f t="shared" si="65"/>
        <v>217.5</v>
      </c>
      <c r="AA269" s="32">
        <f t="shared" si="66"/>
        <v>146.39925</v>
      </c>
      <c r="AB269" s="20">
        <v>175</v>
      </c>
      <c r="AC269" s="70">
        <v>182.5</v>
      </c>
      <c r="AD269" s="70">
        <v>182.5</v>
      </c>
      <c r="AE269" s="42"/>
      <c r="AF269" s="31">
        <f>AB269</f>
        <v>175</v>
      </c>
      <c r="AG269" s="32">
        <f t="shared" si="67"/>
        <v>117.7925</v>
      </c>
      <c r="AH269" s="20">
        <f t="shared" si="68"/>
        <v>392.5</v>
      </c>
      <c r="AI269" s="32">
        <f t="shared" si="69"/>
        <v>264.19175</v>
      </c>
      <c r="AJ269" s="20"/>
      <c r="AK269" s="20"/>
      <c r="AL269" s="20">
        <v>12</v>
      </c>
    </row>
    <row r="270" spans="1:38" ht="12.75">
      <c r="A270" s="20">
        <v>5</v>
      </c>
      <c r="B270" s="20">
        <v>2</v>
      </c>
      <c r="C270" s="20" t="s">
        <v>37</v>
      </c>
      <c r="D270" s="20" t="s">
        <v>30</v>
      </c>
      <c r="E270" s="20">
        <v>82.5</v>
      </c>
      <c r="F270" s="20" t="s">
        <v>1562</v>
      </c>
      <c r="G270" s="20" t="s">
        <v>1525</v>
      </c>
      <c r="H270" s="20" t="s">
        <v>196</v>
      </c>
      <c r="I270" s="20" t="s">
        <v>20</v>
      </c>
      <c r="J270" s="97">
        <v>31791</v>
      </c>
      <c r="K270" s="45" t="s">
        <v>19</v>
      </c>
      <c r="L270" s="96">
        <v>81.7</v>
      </c>
      <c r="M270" s="101">
        <v>0.6786</v>
      </c>
      <c r="N270" s="29">
        <v>130</v>
      </c>
      <c r="O270" s="69">
        <v>140</v>
      </c>
      <c r="P270" s="31">
        <v>140</v>
      </c>
      <c r="Q270" s="42"/>
      <c r="R270" s="20">
        <f>P270</f>
        <v>140</v>
      </c>
      <c r="S270" s="101">
        <f t="shared" si="63"/>
        <v>95.00399999999999</v>
      </c>
      <c r="T270" s="20">
        <v>60</v>
      </c>
      <c r="U270" s="20">
        <v>65</v>
      </c>
      <c r="V270" s="70">
        <v>70</v>
      </c>
      <c r="W270" s="42"/>
      <c r="X270" s="31">
        <f>U270</f>
        <v>65</v>
      </c>
      <c r="Y270" s="32">
        <f t="shared" si="64"/>
        <v>44.109</v>
      </c>
      <c r="Z270" s="20">
        <f t="shared" si="65"/>
        <v>205</v>
      </c>
      <c r="AA270" s="32">
        <f t="shared" si="66"/>
        <v>139.113</v>
      </c>
      <c r="AB270" s="20">
        <v>160</v>
      </c>
      <c r="AC270" s="70">
        <v>170</v>
      </c>
      <c r="AD270" s="70">
        <v>172.5</v>
      </c>
      <c r="AE270" s="42"/>
      <c r="AF270" s="31">
        <f>AB270</f>
        <v>160</v>
      </c>
      <c r="AG270" s="32">
        <f t="shared" si="67"/>
        <v>108.576</v>
      </c>
      <c r="AH270" s="20">
        <f t="shared" si="68"/>
        <v>365</v>
      </c>
      <c r="AI270" s="32">
        <f t="shared" si="69"/>
        <v>247.689</v>
      </c>
      <c r="AJ270" s="20"/>
      <c r="AK270" s="20"/>
      <c r="AL270" s="20">
        <v>5</v>
      </c>
    </row>
    <row r="271" spans="1:38" ht="12.75">
      <c r="A271" s="20">
        <v>12</v>
      </c>
      <c r="B271" s="20">
        <v>1</v>
      </c>
      <c r="C271" s="20" t="s">
        <v>37</v>
      </c>
      <c r="D271" s="20" t="s">
        <v>30</v>
      </c>
      <c r="E271" s="20" t="s">
        <v>500</v>
      </c>
      <c r="F271" s="20" t="s">
        <v>1561</v>
      </c>
      <c r="G271" s="20" t="s">
        <v>69</v>
      </c>
      <c r="H271" s="20" t="s">
        <v>69</v>
      </c>
      <c r="I271" s="20" t="s">
        <v>20</v>
      </c>
      <c r="J271" s="97">
        <v>30067</v>
      </c>
      <c r="K271" s="45" t="s">
        <v>19</v>
      </c>
      <c r="L271" s="96">
        <v>103.1</v>
      </c>
      <c r="M271" s="101">
        <v>0.5896</v>
      </c>
      <c r="N271" s="69">
        <v>125</v>
      </c>
      <c r="O271" s="20">
        <v>130</v>
      </c>
      <c r="P271" s="31">
        <v>135</v>
      </c>
      <c r="Q271" s="42"/>
      <c r="R271" s="20">
        <f>P271</f>
        <v>135</v>
      </c>
      <c r="S271" s="101">
        <f t="shared" si="63"/>
        <v>79.596</v>
      </c>
      <c r="T271" s="20">
        <v>60</v>
      </c>
      <c r="U271" s="20">
        <v>65</v>
      </c>
      <c r="V271" s="31">
        <v>70</v>
      </c>
      <c r="W271" s="42"/>
      <c r="X271" s="31">
        <f>V271</f>
        <v>70</v>
      </c>
      <c r="Y271" s="32">
        <f t="shared" si="64"/>
        <v>41.272</v>
      </c>
      <c r="Z271" s="20">
        <f t="shared" si="65"/>
        <v>205</v>
      </c>
      <c r="AA271" s="32">
        <f t="shared" si="66"/>
        <v>120.86800000000001</v>
      </c>
      <c r="AB271" s="20">
        <v>135</v>
      </c>
      <c r="AC271" s="20">
        <v>142.5</v>
      </c>
      <c r="AD271" s="31">
        <v>150</v>
      </c>
      <c r="AE271" s="42"/>
      <c r="AF271" s="31">
        <f>AD271</f>
        <v>150</v>
      </c>
      <c r="AG271" s="32">
        <f t="shared" si="67"/>
        <v>88.44</v>
      </c>
      <c r="AH271" s="20">
        <f t="shared" si="68"/>
        <v>355</v>
      </c>
      <c r="AI271" s="32">
        <f t="shared" si="69"/>
        <v>209.308</v>
      </c>
      <c r="AJ271" s="20"/>
      <c r="AK271" s="20"/>
      <c r="AL271" s="20">
        <v>12</v>
      </c>
    </row>
  </sheetData>
  <sheetProtection/>
  <mergeCells count="21">
    <mergeCell ref="AJ3:AJ4"/>
    <mergeCell ref="AK3:AK4"/>
    <mergeCell ref="AL3:AL4"/>
    <mergeCell ref="M3:M4"/>
    <mergeCell ref="N3:S3"/>
    <mergeCell ref="T3:Y3"/>
    <mergeCell ref="Z3:AA3"/>
    <mergeCell ref="AB3:AG3"/>
    <mergeCell ref="AH3:AI3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"/>
  <sheetViews>
    <sheetView zoomScale="85" zoomScaleNormal="85" zoomScalePageLayoutView="0" workbookViewId="0" topLeftCell="I1">
      <selection activeCell="AK6" sqref="AK6:AL8"/>
    </sheetView>
  </sheetViews>
  <sheetFormatPr defaultColWidth="9.00390625" defaultRowHeight="12.75"/>
  <cols>
    <col min="1" max="1" width="5.00390625" style="25" bestFit="1" customWidth="1"/>
    <col min="2" max="2" width="6.00390625" style="25" bestFit="1" customWidth="1"/>
    <col min="3" max="3" width="5.875" style="25" customWidth="1"/>
    <col min="4" max="4" width="8.875" style="25" bestFit="1" customWidth="1"/>
    <col min="5" max="5" width="4.125" style="25" bestFit="1" customWidth="1"/>
    <col min="6" max="6" width="15.25390625" style="25" bestFit="1" customWidth="1"/>
    <col min="7" max="8" width="22.375" style="25" bestFit="1" customWidth="1"/>
    <col min="9" max="9" width="7.25390625" style="25" bestFit="1" customWidth="1"/>
    <col min="10" max="10" width="13.25390625" style="26" bestFit="1" customWidth="1"/>
    <col min="11" max="11" width="18.625" style="30" bestFit="1" customWidth="1"/>
    <col min="12" max="12" width="6.75390625" style="25" bestFit="1" customWidth="1"/>
    <col min="13" max="13" width="6.75390625" style="21" bestFit="1" customWidth="1"/>
    <col min="14" max="14" width="4.125" style="21" bestFit="1" customWidth="1"/>
    <col min="15" max="15" width="4.125" style="25" bestFit="1" customWidth="1"/>
    <col min="16" max="16" width="4.125" style="28" bestFit="1" customWidth="1"/>
    <col min="17" max="17" width="2.00390625" style="40" bestFit="1" customWidth="1"/>
    <col min="18" max="18" width="6.625" style="25" bestFit="1" customWidth="1"/>
    <col min="19" max="19" width="9.375" style="25" bestFit="1" customWidth="1"/>
    <col min="20" max="21" width="4.125" style="25" bestFit="1" customWidth="1"/>
    <col min="22" max="22" width="4.125" style="28" bestFit="1" customWidth="1"/>
    <col min="23" max="23" width="2.00390625" style="40" bestFit="1" customWidth="1"/>
    <col min="24" max="24" width="6.625" style="28" bestFit="1" customWidth="1"/>
    <col min="25" max="25" width="9.375" style="30" bestFit="1" customWidth="1"/>
    <col min="26" max="26" width="7.375" style="25" bestFit="1" customWidth="1"/>
    <col min="27" max="27" width="9.375" style="21" bestFit="1" customWidth="1"/>
    <col min="28" max="29" width="4.125" style="25" bestFit="1" customWidth="1"/>
    <col min="30" max="30" width="4.125" style="28" bestFit="1" customWidth="1"/>
    <col min="31" max="31" width="2.00390625" style="40" bestFit="1" customWidth="1"/>
    <col min="32" max="32" width="6.625" style="28" bestFit="1" customWidth="1"/>
    <col min="33" max="33" width="9.375" style="30" bestFit="1" customWidth="1"/>
    <col min="34" max="34" width="6.125" style="25" bestFit="1" customWidth="1"/>
    <col min="35" max="35" width="9.375" style="25" bestFit="1" customWidth="1"/>
    <col min="36" max="36" width="10.25390625" style="25" customWidth="1"/>
    <col min="37" max="37" width="9.625" style="25" bestFit="1" customWidth="1"/>
    <col min="38" max="16384" width="9.125" style="25" customWidth="1"/>
  </cols>
  <sheetData>
    <row r="1" spans="3:22" ht="20.25">
      <c r="C1" s="35" t="s">
        <v>1143</v>
      </c>
      <c r="D1" s="22"/>
      <c r="E1" s="22"/>
      <c r="F1" s="22"/>
      <c r="G1" s="22"/>
      <c r="H1" s="24"/>
      <c r="J1" s="23"/>
      <c r="K1" s="71"/>
      <c r="L1" s="22"/>
      <c r="M1" s="33"/>
      <c r="N1" s="33"/>
      <c r="O1" s="22"/>
      <c r="P1" s="22"/>
      <c r="Q1" s="24"/>
      <c r="R1" s="22"/>
      <c r="S1" s="22"/>
      <c r="T1" s="22"/>
      <c r="U1" s="22"/>
      <c r="V1" s="36"/>
    </row>
    <row r="2" spans="2:22" ht="21" thickBot="1">
      <c r="B2" s="25" t="s">
        <v>22</v>
      </c>
      <c r="C2" s="35" t="s">
        <v>1432</v>
      </c>
      <c r="D2" s="22"/>
      <c r="E2" s="22"/>
      <c r="F2" s="22"/>
      <c r="G2" s="22"/>
      <c r="H2" s="24"/>
      <c r="K2" s="35"/>
      <c r="L2" s="22"/>
      <c r="M2" s="33"/>
      <c r="N2" s="33"/>
      <c r="O2" s="22"/>
      <c r="P2" s="22"/>
      <c r="Q2" s="24"/>
      <c r="R2" s="22"/>
      <c r="S2" s="22"/>
      <c r="T2" s="22"/>
      <c r="U2" s="22"/>
      <c r="V2" s="36"/>
    </row>
    <row r="3" spans="1:38" ht="12.75">
      <c r="A3" s="13" t="s">
        <v>18</v>
      </c>
      <c r="B3" s="16" t="s">
        <v>8</v>
      </c>
      <c r="C3" s="7" t="s">
        <v>24</v>
      </c>
      <c r="D3" s="7" t="s">
        <v>25</v>
      </c>
      <c r="E3" s="16" t="s">
        <v>2</v>
      </c>
      <c r="F3" s="16" t="s">
        <v>3</v>
      </c>
      <c r="G3" s="16" t="s">
        <v>21</v>
      </c>
      <c r="H3" s="16" t="s">
        <v>10</v>
      </c>
      <c r="I3" s="16" t="s">
        <v>11</v>
      </c>
      <c r="J3" s="16" t="s">
        <v>7</v>
      </c>
      <c r="K3" s="16" t="s">
        <v>4</v>
      </c>
      <c r="L3" s="11" t="s">
        <v>1</v>
      </c>
      <c r="M3" s="9" t="s">
        <v>0</v>
      </c>
      <c r="N3" s="14" t="s">
        <v>12</v>
      </c>
      <c r="O3" s="14"/>
      <c r="P3" s="14"/>
      <c r="Q3" s="14"/>
      <c r="R3" s="14"/>
      <c r="S3" s="14"/>
      <c r="T3" s="14" t="s">
        <v>5</v>
      </c>
      <c r="U3" s="14"/>
      <c r="V3" s="14"/>
      <c r="W3" s="14"/>
      <c r="X3" s="14"/>
      <c r="Y3" s="14"/>
      <c r="Z3" s="14" t="s">
        <v>13</v>
      </c>
      <c r="AA3" s="14"/>
      <c r="AB3" s="14" t="s">
        <v>14</v>
      </c>
      <c r="AC3" s="14"/>
      <c r="AD3" s="14"/>
      <c r="AE3" s="14"/>
      <c r="AF3" s="14"/>
      <c r="AG3" s="14"/>
      <c r="AH3" s="14" t="s">
        <v>15</v>
      </c>
      <c r="AI3" s="14"/>
      <c r="AJ3" s="18" t="s">
        <v>9</v>
      </c>
      <c r="AK3" s="18" t="s">
        <v>32</v>
      </c>
      <c r="AL3" s="13" t="s">
        <v>18</v>
      </c>
    </row>
    <row r="4" spans="1:38" s="27" customFormat="1" ht="13.5" customHeight="1" thickBot="1">
      <c r="A4" s="12"/>
      <c r="B4" s="15"/>
      <c r="C4" s="6"/>
      <c r="D4" s="6"/>
      <c r="E4" s="15"/>
      <c r="F4" s="15"/>
      <c r="G4" s="15"/>
      <c r="H4" s="15"/>
      <c r="I4" s="15"/>
      <c r="J4" s="15"/>
      <c r="K4" s="15"/>
      <c r="L4" s="10"/>
      <c r="M4" s="8"/>
      <c r="N4" s="37">
        <v>1</v>
      </c>
      <c r="O4" s="38">
        <v>2</v>
      </c>
      <c r="P4" s="38">
        <v>3</v>
      </c>
      <c r="Q4" s="37">
        <v>4</v>
      </c>
      <c r="R4" s="37" t="s">
        <v>6</v>
      </c>
      <c r="S4" s="39" t="s">
        <v>0</v>
      </c>
      <c r="T4" s="37">
        <v>1</v>
      </c>
      <c r="U4" s="37">
        <v>2</v>
      </c>
      <c r="V4" s="37">
        <v>3</v>
      </c>
      <c r="W4" s="37">
        <v>4</v>
      </c>
      <c r="X4" s="37" t="s">
        <v>6</v>
      </c>
      <c r="Y4" s="39" t="s">
        <v>0</v>
      </c>
      <c r="Z4" s="37" t="s">
        <v>16</v>
      </c>
      <c r="AA4" s="39" t="s">
        <v>0</v>
      </c>
      <c r="AB4" s="37">
        <v>1</v>
      </c>
      <c r="AC4" s="38">
        <v>2</v>
      </c>
      <c r="AD4" s="37">
        <v>3</v>
      </c>
      <c r="AE4" s="37">
        <v>4</v>
      </c>
      <c r="AF4" s="37" t="s">
        <v>6</v>
      </c>
      <c r="AG4" s="39" t="s">
        <v>0</v>
      </c>
      <c r="AH4" s="37" t="s">
        <v>17</v>
      </c>
      <c r="AI4" s="39" t="s">
        <v>0</v>
      </c>
      <c r="AJ4" s="17"/>
      <c r="AK4" s="17"/>
      <c r="AL4" s="12"/>
    </row>
    <row r="5" spans="1:38" ht="12.75">
      <c r="A5" s="20"/>
      <c r="B5" s="20"/>
      <c r="C5" s="20"/>
      <c r="D5" s="20"/>
      <c r="E5" s="20"/>
      <c r="F5" s="31" t="s">
        <v>1145</v>
      </c>
      <c r="G5" s="20"/>
      <c r="H5" s="20"/>
      <c r="I5" s="20"/>
      <c r="J5" s="97"/>
      <c r="K5" s="45"/>
      <c r="L5" s="96"/>
      <c r="M5" s="101"/>
      <c r="N5" s="29"/>
      <c r="O5" s="20"/>
      <c r="P5" s="31"/>
      <c r="Q5" s="42"/>
      <c r="R5" s="20"/>
      <c r="S5" s="101"/>
      <c r="T5" s="20"/>
      <c r="U5" s="20"/>
      <c r="V5" s="31"/>
      <c r="W5" s="42"/>
      <c r="X5" s="31"/>
      <c r="Y5" s="32"/>
      <c r="Z5" s="20"/>
      <c r="AA5" s="32"/>
      <c r="AB5" s="20"/>
      <c r="AC5" s="20"/>
      <c r="AD5" s="31"/>
      <c r="AE5" s="42"/>
      <c r="AF5" s="31"/>
      <c r="AG5" s="32"/>
      <c r="AH5" s="20"/>
      <c r="AI5" s="32"/>
      <c r="AJ5" s="20"/>
      <c r="AK5" s="20"/>
      <c r="AL5" s="20"/>
    </row>
    <row r="6" spans="1:38" ht="12.75">
      <c r="A6" s="20">
        <v>12</v>
      </c>
      <c r="B6" s="20">
        <v>1</v>
      </c>
      <c r="C6" s="20" t="s">
        <v>27</v>
      </c>
      <c r="D6" s="20" t="s">
        <v>1433</v>
      </c>
      <c r="E6" s="20">
        <v>90</v>
      </c>
      <c r="F6" s="20" t="s">
        <v>1437</v>
      </c>
      <c r="G6" s="20" t="s">
        <v>49</v>
      </c>
      <c r="H6" s="20" t="s">
        <v>49</v>
      </c>
      <c r="I6" s="20" t="s">
        <v>20</v>
      </c>
      <c r="J6" s="97">
        <v>30516</v>
      </c>
      <c r="K6" s="45" t="s">
        <v>19</v>
      </c>
      <c r="L6" s="96">
        <v>88.6</v>
      </c>
      <c r="M6" s="101">
        <v>0.591</v>
      </c>
      <c r="N6" s="29">
        <v>300</v>
      </c>
      <c r="O6" s="20">
        <v>320</v>
      </c>
      <c r="P6" s="31">
        <v>340</v>
      </c>
      <c r="Q6" s="42"/>
      <c r="R6" s="20">
        <v>340</v>
      </c>
      <c r="S6" s="101">
        <f>R6-L6</f>
        <v>251.4</v>
      </c>
      <c r="T6" s="61">
        <v>280</v>
      </c>
      <c r="U6" s="61">
        <v>280</v>
      </c>
      <c r="V6" s="31">
        <v>280</v>
      </c>
      <c r="W6" s="42"/>
      <c r="X6" s="31">
        <v>280</v>
      </c>
      <c r="Y6" s="32">
        <f>X6-L6</f>
        <v>191.4</v>
      </c>
      <c r="Z6" s="20">
        <f>X6+R6</f>
        <v>620</v>
      </c>
      <c r="AA6" s="32">
        <f>Z6-L6</f>
        <v>531.4</v>
      </c>
      <c r="AB6" s="20">
        <v>240</v>
      </c>
      <c r="AC6" s="20">
        <v>260</v>
      </c>
      <c r="AD6" s="31">
        <v>280</v>
      </c>
      <c r="AE6" s="42"/>
      <c r="AF6" s="31">
        <v>280</v>
      </c>
      <c r="AG6" s="32">
        <f>AF6-L6</f>
        <v>191.4</v>
      </c>
      <c r="AH6" s="20">
        <f>AF6+Z6</f>
        <v>900</v>
      </c>
      <c r="AI6" s="32">
        <f>AH6-L6</f>
        <v>811.4</v>
      </c>
      <c r="AJ6" s="20">
        <v>3</v>
      </c>
      <c r="AK6" s="20" t="s">
        <v>84</v>
      </c>
      <c r="AL6" s="20">
        <v>21</v>
      </c>
    </row>
    <row r="7" spans="1:38" ht="12.75">
      <c r="A7" s="20">
        <v>12</v>
      </c>
      <c r="B7" s="20">
        <v>1</v>
      </c>
      <c r="C7" s="20" t="s">
        <v>27</v>
      </c>
      <c r="D7" s="20" t="s">
        <v>1433</v>
      </c>
      <c r="E7" s="20">
        <v>110</v>
      </c>
      <c r="F7" s="20" t="s">
        <v>1434</v>
      </c>
      <c r="G7" s="20" t="s">
        <v>459</v>
      </c>
      <c r="H7" s="20" t="s">
        <v>88</v>
      </c>
      <c r="I7" s="20" t="s">
        <v>20</v>
      </c>
      <c r="J7" s="97">
        <v>31759</v>
      </c>
      <c r="K7" s="45" t="s">
        <v>19</v>
      </c>
      <c r="L7" s="96">
        <v>105.5</v>
      </c>
      <c r="M7" s="101">
        <v>0.5429</v>
      </c>
      <c r="N7" s="69">
        <v>380</v>
      </c>
      <c r="O7" s="20">
        <v>380</v>
      </c>
      <c r="P7" s="61">
        <v>420</v>
      </c>
      <c r="Q7" s="42"/>
      <c r="R7" s="20">
        <v>380</v>
      </c>
      <c r="S7" s="101">
        <f>R7-L7</f>
        <v>274.5</v>
      </c>
      <c r="T7" s="20">
        <v>280</v>
      </c>
      <c r="U7" s="61">
        <v>290</v>
      </c>
      <c r="V7" s="61">
        <v>290</v>
      </c>
      <c r="W7" s="42"/>
      <c r="X7" s="31">
        <v>280</v>
      </c>
      <c r="Y7" s="32">
        <f>X7-L7</f>
        <v>174.5</v>
      </c>
      <c r="Z7" s="20">
        <f>X7+R7</f>
        <v>660</v>
      </c>
      <c r="AA7" s="32">
        <f>Z7-L7</f>
        <v>554.5</v>
      </c>
      <c r="AB7" s="20">
        <v>350</v>
      </c>
      <c r="AC7" s="61">
        <v>370</v>
      </c>
      <c r="AD7" s="61">
        <v>370</v>
      </c>
      <c r="AE7" s="42"/>
      <c r="AF7" s="31">
        <v>350</v>
      </c>
      <c r="AG7" s="32">
        <f>AF7-L7</f>
        <v>244.5</v>
      </c>
      <c r="AH7" s="20">
        <f>AF7+Z7</f>
        <v>1010</v>
      </c>
      <c r="AI7" s="32">
        <f>AH7-L7</f>
        <v>904.5</v>
      </c>
      <c r="AJ7" s="20">
        <v>1</v>
      </c>
      <c r="AK7" s="20" t="s">
        <v>1435</v>
      </c>
      <c r="AL7" s="20">
        <v>48</v>
      </c>
    </row>
    <row r="8" spans="1:38" ht="12.75">
      <c r="A8" s="20">
        <v>5</v>
      </c>
      <c r="B8" s="20">
        <v>2</v>
      </c>
      <c r="C8" s="20" t="s">
        <v>27</v>
      </c>
      <c r="D8" s="20" t="s">
        <v>1433</v>
      </c>
      <c r="E8" s="20">
        <v>110</v>
      </c>
      <c r="F8" s="20" t="s">
        <v>1436</v>
      </c>
      <c r="G8" s="20" t="s">
        <v>459</v>
      </c>
      <c r="H8" s="20" t="s">
        <v>88</v>
      </c>
      <c r="I8" s="20" t="s">
        <v>20</v>
      </c>
      <c r="J8" s="97">
        <v>30529</v>
      </c>
      <c r="K8" s="45" t="s">
        <v>19</v>
      </c>
      <c r="L8" s="96">
        <v>105.9</v>
      </c>
      <c r="M8" s="101">
        <v>0.5422</v>
      </c>
      <c r="N8" s="29">
        <v>300</v>
      </c>
      <c r="O8" s="20">
        <v>340</v>
      </c>
      <c r="P8" s="61">
        <v>380</v>
      </c>
      <c r="Q8" s="42"/>
      <c r="R8" s="20">
        <v>340</v>
      </c>
      <c r="S8" s="101">
        <f>R8-L8</f>
        <v>234.1</v>
      </c>
      <c r="T8" s="20">
        <v>300</v>
      </c>
      <c r="U8" s="61">
        <v>320</v>
      </c>
      <c r="V8" s="31">
        <v>330</v>
      </c>
      <c r="W8" s="42"/>
      <c r="X8" s="31">
        <v>330</v>
      </c>
      <c r="Y8" s="32">
        <f>X8-L8</f>
        <v>224.1</v>
      </c>
      <c r="Z8" s="20">
        <f>X8+R8</f>
        <v>670</v>
      </c>
      <c r="AA8" s="32">
        <f>Z8-L8</f>
        <v>564.1</v>
      </c>
      <c r="AB8" s="20">
        <v>280</v>
      </c>
      <c r="AC8" s="20">
        <v>300</v>
      </c>
      <c r="AD8" s="31">
        <v>310</v>
      </c>
      <c r="AE8" s="42"/>
      <c r="AF8" s="31">
        <v>310</v>
      </c>
      <c r="AG8" s="32">
        <f>AF8-L8</f>
        <v>204.1</v>
      </c>
      <c r="AH8" s="20">
        <f>AF8+Z8</f>
        <v>980</v>
      </c>
      <c r="AI8" s="32">
        <f>AH8-L8</f>
        <v>874.1</v>
      </c>
      <c r="AJ8" s="20">
        <v>2</v>
      </c>
      <c r="AK8" s="20"/>
      <c r="AL8" s="20">
        <v>20</v>
      </c>
    </row>
  </sheetData>
  <sheetProtection/>
  <mergeCells count="21">
    <mergeCell ref="AJ3:AJ4"/>
    <mergeCell ref="AK3:AK4"/>
    <mergeCell ref="AL3:AL4"/>
    <mergeCell ref="M3:M4"/>
    <mergeCell ref="N3:S3"/>
    <mergeCell ref="T3:Y3"/>
    <mergeCell ref="Z3:AA3"/>
    <mergeCell ref="AB3:AG3"/>
    <mergeCell ref="AH3:AI3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1"/>
  <sheetViews>
    <sheetView zoomScale="85" zoomScaleNormal="85" zoomScalePageLayoutView="0" workbookViewId="0" topLeftCell="A1">
      <selection activeCell="A3" sqref="A3:A4"/>
    </sheetView>
  </sheetViews>
  <sheetFormatPr defaultColWidth="9.00390625" defaultRowHeight="12.75"/>
  <cols>
    <col min="1" max="1" width="4.875" style="25" bestFit="1" customWidth="1"/>
    <col min="2" max="2" width="8.125" style="25" bestFit="1" customWidth="1"/>
    <col min="3" max="3" width="5.625" style="25" customWidth="1"/>
    <col min="4" max="4" width="8.875" style="25" customWidth="1"/>
    <col min="5" max="5" width="5.00390625" style="25" bestFit="1" customWidth="1"/>
    <col min="6" max="6" width="24.00390625" style="25" bestFit="1" customWidth="1"/>
    <col min="7" max="7" width="23.125" style="25" customWidth="1"/>
    <col min="8" max="8" width="24.125" style="25" customWidth="1"/>
    <col min="9" max="9" width="12.625" style="25" bestFit="1" customWidth="1"/>
    <col min="10" max="10" width="11.625" style="25" customWidth="1"/>
    <col min="11" max="11" width="13.25390625" style="25" customWidth="1"/>
    <col min="12" max="12" width="6.625" style="26" bestFit="1" customWidth="1"/>
    <col min="13" max="13" width="6.625" style="30" bestFit="1" customWidth="1"/>
    <col min="14" max="14" width="6.00390625" style="25" bestFit="1" customWidth="1"/>
    <col min="15" max="15" width="8.625" style="25" bestFit="1" customWidth="1"/>
    <col min="16" max="16" width="6.00390625" style="25" bestFit="1" customWidth="1"/>
    <col min="17" max="17" width="9.125" style="25" bestFit="1" customWidth="1"/>
    <col min="18" max="18" width="6.00390625" style="25" bestFit="1" customWidth="1"/>
    <col min="19" max="19" width="9.125" style="25" bestFit="1" customWidth="1"/>
    <col min="20" max="20" width="4.125" style="25" bestFit="1" customWidth="1"/>
    <col min="21" max="21" width="9.125" style="25" bestFit="1" customWidth="1"/>
    <col min="22" max="22" width="6.625" style="25" bestFit="1" customWidth="1"/>
    <col min="23" max="23" width="9.125" style="30" bestFit="1" customWidth="1"/>
    <col min="24" max="24" width="11.125" style="25" customWidth="1"/>
    <col min="25" max="25" width="18.25390625" style="25" bestFit="1" customWidth="1"/>
    <col min="26" max="16384" width="9.125" style="25" customWidth="1"/>
  </cols>
  <sheetData>
    <row r="1" spans="3:22" ht="20.25">
      <c r="C1" s="35" t="s">
        <v>1143</v>
      </c>
      <c r="F1" s="77"/>
      <c r="G1" s="22"/>
      <c r="H1" s="22"/>
      <c r="I1" s="22"/>
      <c r="J1" s="24"/>
      <c r="L1" s="23"/>
      <c r="M1" s="71"/>
      <c r="N1" s="22"/>
      <c r="O1" s="22"/>
      <c r="P1" s="22"/>
      <c r="Q1" s="22"/>
      <c r="R1" s="22"/>
      <c r="S1" s="22"/>
      <c r="T1" s="22"/>
      <c r="U1" s="22"/>
      <c r="V1" s="40"/>
    </row>
    <row r="2" spans="3:23" s="41" customFormat="1" ht="21" thickBot="1">
      <c r="C2" s="35" t="s">
        <v>1144</v>
      </c>
      <c r="F2" s="78"/>
      <c r="G2" s="22"/>
      <c r="H2" s="78"/>
      <c r="I2" s="22"/>
      <c r="J2" s="78"/>
      <c r="K2" s="78"/>
      <c r="L2" s="79"/>
      <c r="M2" s="80"/>
      <c r="N2" s="78"/>
      <c r="O2" s="78"/>
      <c r="P2" s="78"/>
      <c r="Q2" s="78"/>
      <c r="R2" s="78"/>
      <c r="S2" s="78"/>
      <c r="T2" s="78"/>
      <c r="U2" s="78"/>
      <c r="V2" s="81"/>
      <c r="W2" s="82"/>
    </row>
    <row r="3" spans="1:26" ht="12.75" customHeight="1">
      <c r="A3" s="13" t="s">
        <v>18</v>
      </c>
      <c r="B3" s="13" t="s">
        <v>8</v>
      </c>
      <c r="C3" s="16" t="s">
        <v>24</v>
      </c>
      <c r="D3" s="16" t="s">
        <v>25</v>
      </c>
      <c r="E3" s="16" t="s">
        <v>2</v>
      </c>
      <c r="F3" s="16" t="s">
        <v>3</v>
      </c>
      <c r="G3" s="16" t="s">
        <v>21</v>
      </c>
      <c r="H3" s="16" t="s">
        <v>10</v>
      </c>
      <c r="I3" s="16" t="s">
        <v>11</v>
      </c>
      <c r="J3" s="16" t="s">
        <v>7</v>
      </c>
      <c r="K3" s="16" t="s">
        <v>4</v>
      </c>
      <c r="L3" s="11" t="s">
        <v>1</v>
      </c>
      <c r="M3" s="9" t="s">
        <v>0</v>
      </c>
      <c r="N3" s="14" t="s">
        <v>182</v>
      </c>
      <c r="O3" s="14"/>
      <c r="P3" s="14"/>
      <c r="Q3" s="14"/>
      <c r="R3" s="14"/>
      <c r="S3" s="14"/>
      <c r="T3" s="14"/>
      <c r="U3" s="14"/>
      <c r="V3" s="14"/>
      <c r="W3" s="14"/>
      <c r="X3" s="18" t="s">
        <v>9</v>
      </c>
      <c r="Y3" s="18" t="s">
        <v>32</v>
      </c>
      <c r="Z3" s="13" t="s">
        <v>18</v>
      </c>
    </row>
    <row r="4" spans="1:26" s="27" customFormat="1" ht="12" thickBot="1">
      <c r="A4" s="5"/>
      <c r="B4" s="12"/>
      <c r="C4" s="15"/>
      <c r="D4" s="15"/>
      <c r="E4" s="15"/>
      <c r="F4" s="15"/>
      <c r="G4" s="15"/>
      <c r="H4" s="15"/>
      <c r="I4" s="15"/>
      <c r="J4" s="15"/>
      <c r="K4" s="15"/>
      <c r="L4" s="10"/>
      <c r="M4" s="8"/>
      <c r="N4" s="37">
        <v>1</v>
      </c>
      <c r="O4" s="39" t="s">
        <v>0</v>
      </c>
      <c r="P4" s="37">
        <v>2</v>
      </c>
      <c r="Q4" s="39" t="s">
        <v>0</v>
      </c>
      <c r="R4" s="37">
        <v>3</v>
      </c>
      <c r="S4" s="39" t="s">
        <v>0</v>
      </c>
      <c r="T4" s="37">
        <v>4</v>
      </c>
      <c r="U4" s="39" t="s">
        <v>0</v>
      </c>
      <c r="V4" s="83" t="s">
        <v>6</v>
      </c>
      <c r="W4" s="39" t="s">
        <v>0</v>
      </c>
      <c r="X4" s="17"/>
      <c r="Y4" s="17"/>
      <c r="Z4" s="5"/>
    </row>
    <row r="5" spans="1:26" ht="12.75">
      <c r="A5" s="20"/>
      <c r="B5" s="20"/>
      <c r="C5" s="20"/>
      <c r="D5" s="20"/>
      <c r="E5" s="20"/>
      <c r="F5" s="31" t="s">
        <v>1152</v>
      </c>
      <c r="G5" s="20"/>
      <c r="H5" s="20"/>
      <c r="I5" s="20"/>
      <c r="J5" s="20"/>
      <c r="K5" s="20"/>
      <c r="L5" s="19"/>
      <c r="M5" s="32"/>
      <c r="N5" s="20"/>
      <c r="O5" s="20"/>
      <c r="P5" s="20"/>
      <c r="Q5" s="20"/>
      <c r="R5" s="20"/>
      <c r="S5" s="20"/>
      <c r="T5" s="20"/>
      <c r="U5" s="20"/>
      <c r="V5" s="20"/>
      <c r="W5" s="32"/>
      <c r="X5" s="20"/>
      <c r="Y5" s="20"/>
      <c r="Z5" s="20"/>
    </row>
    <row r="6" spans="1:26" ht="12.75">
      <c r="A6" s="20">
        <v>0</v>
      </c>
      <c r="B6" s="45" t="s">
        <v>172</v>
      </c>
      <c r="C6" s="45" t="s">
        <v>27</v>
      </c>
      <c r="D6" s="45" t="s">
        <v>1433</v>
      </c>
      <c r="E6" s="20">
        <v>56</v>
      </c>
      <c r="F6" s="20" t="s">
        <v>1440</v>
      </c>
      <c r="G6" s="20" t="s">
        <v>459</v>
      </c>
      <c r="H6" s="20" t="s">
        <v>88</v>
      </c>
      <c r="I6" s="20" t="s">
        <v>20</v>
      </c>
      <c r="J6" s="46">
        <v>32211</v>
      </c>
      <c r="K6" s="20" t="s">
        <v>19</v>
      </c>
      <c r="L6" s="19">
        <v>56</v>
      </c>
      <c r="M6" s="32">
        <v>0.911</v>
      </c>
      <c r="N6" s="70">
        <v>155</v>
      </c>
      <c r="O6" s="101">
        <f>N6*M6</f>
        <v>141.205</v>
      </c>
      <c r="P6" s="70">
        <v>155</v>
      </c>
      <c r="Q6" s="101">
        <f>P6*M6</f>
        <v>141.205</v>
      </c>
      <c r="R6" s="70">
        <v>155</v>
      </c>
      <c r="S6" s="101">
        <f>R6*M6</f>
        <v>141.205</v>
      </c>
      <c r="T6" s="20"/>
      <c r="U6" s="101">
        <f>T6*M6</f>
        <v>0</v>
      </c>
      <c r="V6" s="20">
        <v>0</v>
      </c>
      <c r="W6" s="101">
        <f>V6*M6</f>
        <v>0</v>
      </c>
      <c r="X6" s="20"/>
      <c r="Y6" s="20" t="s">
        <v>1435</v>
      </c>
      <c r="Z6" s="20">
        <v>0</v>
      </c>
    </row>
    <row r="7" spans="1:26" ht="12.75">
      <c r="A7" s="20">
        <v>12</v>
      </c>
      <c r="B7" s="45">
        <v>1</v>
      </c>
      <c r="C7" s="45" t="s">
        <v>27</v>
      </c>
      <c r="D7" s="45" t="s">
        <v>1433</v>
      </c>
      <c r="E7" s="20">
        <v>60</v>
      </c>
      <c r="F7" s="20" t="s">
        <v>1441</v>
      </c>
      <c r="G7" s="20" t="s">
        <v>459</v>
      </c>
      <c r="H7" s="20" t="s">
        <v>88</v>
      </c>
      <c r="I7" s="20" t="s">
        <v>20</v>
      </c>
      <c r="J7" s="46">
        <v>37113</v>
      </c>
      <c r="K7" s="20" t="s">
        <v>19</v>
      </c>
      <c r="L7" s="19">
        <v>57.5</v>
      </c>
      <c r="M7" s="32">
        <v>0.8902</v>
      </c>
      <c r="N7" s="70">
        <v>110</v>
      </c>
      <c r="O7" s="101">
        <f>N7*M7</f>
        <v>97.922</v>
      </c>
      <c r="P7" s="70">
        <v>110</v>
      </c>
      <c r="Q7" s="101">
        <f>P7*M7</f>
        <v>97.922</v>
      </c>
      <c r="R7" s="20">
        <v>110</v>
      </c>
      <c r="S7" s="101">
        <f>R7*M7</f>
        <v>97.922</v>
      </c>
      <c r="T7" s="20"/>
      <c r="U7" s="101">
        <f>T7*M7</f>
        <v>0</v>
      </c>
      <c r="V7" s="20">
        <v>110</v>
      </c>
      <c r="W7" s="101">
        <f>V7*M7</f>
        <v>97.922</v>
      </c>
      <c r="X7" s="20" t="s">
        <v>374</v>
      </c>
      <c r="Y7" s="20" t="s">
        <v>1435</v>
      </c>
      <c r="Z7" s="20">
        <v>27</v>
      </c>
    </row>
    <row r="8" spans="1:26" ht="12.75">
      <c r="A8" s="45">
        <v>12</v>
      </c>
      <c r="B8" s="45">
        <v>1</v>
      </c>
      <c r="C8" s="45" t="s">
        <v>27</v>
      </c>
      <c r="D8" s="45" t="s">
        <v>1433</v>
      </c>
      <c r="E8" s="45">
        <v>67.5</v>
      </c>
      <c r="F8" s="45" t="s">
        <v>1438</v>
      </c>
      <c r="G8" s="45" t="s">
        <v>46</v>
      </c>
      <c r="H8" s="45" t="s">
        <v>46</v>
      </c>
      <c r="I8" s="45" t="s">
        <v>20</v>
      </c>
      <c r="J8" s="97">
        <v>24173</v>
      </c>
      <c r="K8" s="45" t="s">
        <v>19</v>
      </c>
      <c r="L8" s="96">
        <v>67.5</v>
      </c>
      <c r="M8" s="101">
        <v>0.7769</v>
      </c>
      <c r="N8" s="45">
        <v>142.5</v>
      </c>
      <c r="O8" s="101">
        <f>N8*M8</f>
        <v>110.70825</v>
      </c>
      <c r="P8" s="45">
        <v>152.5</v>
      </c>
      <c r="Q8" s="101">
        <f>P8*M8</f>
        <v>118.47725000000001</v>
      </c>
      <c r="R8" s="45">
        <v>155</v>
      </c>
      <c r="S8" s="101">
        <f>R8*M8</f>
        <v>120.4195</v>
      </c>
      <c r="T8" s="45"/>
      <c r="U8" s="101">
        <f>T8*M8</f>
        <v>0</v>
      </c>
      <c r="V8" s="45">
        <v>155</v>
      </c>
      <c r="W8" s="101">
        <f>V8*M8</f>
        <v>120.4195</v>
      </c>
      <c r="X8" s="45" t="s">
        <v>373</v>
      </c>
      <c r="Y8" s="45" t="s">
        <v>1439</v>
      </c>
      <c r="Z8" s="45">
        <v>48</v>
      </c>
    </row>
    <row r="9" spans="1:26" ht="12.75">
      <c r="A9" s="20"/>
      <c r="B9" s="20"/>
      <c r="C9" s="45"/>
      <c r="D9" s="45"/>
      <c r="E9" s="20"/>
      <c r="F9" s="31" t="s">
        <v>1166</v>
      </c>
      <c r="G9" s="20"/>
      <c r="H9" s="20"/>
      <c r="I9" s="20"/>
      <c r="J9" s="46"/>
      <c r="K9" s="20"/>
      <c r="L9" s="19"/>
      <c r="M9" s="32"/>
      <c r="N9" s="20"/>
      <c r="O9" s="101"/>
      <c r="P9" s="20"/>
      <c r="Q9" s="101"/>
      <c r="R9" s="20"/>
      <c r="S9" s="101"/>
      <c r="T9" s="20"/>
      <c r="U9" s="101"/>
      <c r="V9" s="20"/>
      <c r="W9" s="101"/>
      <c r="X9" s="20"/>
      <c r="Y9" s="20"/>
      <c r="Z9" s="20"/>
    </row>
    <row r="10" spans="1:26" ht="12.75">
      <c r="A10" s="20">
        <v>12</v>
      </c>
      <c r="B10" s="20">
        <v>1</v>
      </c>
      <c r="C10" s="45" t="s">
        <v>27</v>
      </c>
      <c r="D10" s="45" t="s">
        <v>1433</v>
      </c>
      <c r="E10" s="20">
        <v>90</v>
      </c>
      <c r="F10" s="20" t="s">
        <v>1437</v>
      </c>
      <c r="G10" s="20" t="s">
        <v>49</v>
      </c>
      <c r="H10" s="20" t="s">
        <v>49</v>
      </c>
      <c r="I10" s="20" t="s">
        <v>20</v>
      </c>
      <c r="J10" s="46">
        <v>30516</v>
      </c>
      <c r="K10" s="20" t="s">
        <v>19</v>
      </c>
      <c r="L10" s="19">
        <v>88.6</v>
      </c>
      <c r="M10" s="32">
        <v>0.591</v>
      </c>
      <c r="N10" s="70">
        <v>280</v>
      </c>
      <c r="O10" s="101">
        <f aca="true" t="shared" si="0" ref="O10:O21">N10-L10</f>
        <v>191.4</v>
      </c>
      <c r="P10" s="70">
        <v>280</v>
      </c>
      <c r="Q10" s="101">
        <f aca="true" t="shared" si="1" ref="Q10:Q21">P10-L10</f>
        <v>191.4</v>
      </c>
      <c r="R10" s="20">
        <v>280</v>
      </c>
      <c r="S10" s="101">
        <f aca="true" t="shared" si="2" ref="S10:S21">R10-L10</f>
        <v>191.4</v>
      </c>
      <c r="T10" s="20"/>
      <c r="U10" s="101">
        <f aca="true" t="shared" si="3" ref="U10:U21">T10-L10</f>
        <v>-88.6</v>
      </c>
      <c r="V10" s="20">
        <v>280</v>
      </c>
      <c r="W10" s="101">
        <f aca="true" t="shared" si="4" ref="W10:W21">V10-L10</f>
        <v>191.4</v>
      </c>
      <c r="X10" s="20"/>
      <c r="Y10" s="20"/>
      <c r="Z10" s="20">
        <v>12</v>
      </c>
    </row>
    <row r="11" spans="1:26" s="107" customFormat="1" ht="12.75">
      <c r="A11" s="20">
        <v>12</v>
      </c>
      <c r="B11" s="20">
        <v>1</v>
      </c>
      <c r="C11" s="45" t="s">
        <v>27</v>
      </c>
      <c r="D11" s="45" t="s">
        <v>1433</v>
      </c>
      <c r="E11" s="20">
        <v>100</v>
      </c>
      <c r="F11" s="20" t="s">
        <v>1450</v>
      </c>
      <c r="G11" s="20" t="s">
        <v>459</v>
      </c>
      <c r="H11" s="20" t="s">
        <v>88</v>
      </c>
      <c r="I11" s="20" t="s">
        <v>20</v>
      </c>
      <c r="J11" s="46">
        <v>30521</v>
      </c>
      <c r="K11" s="20" t="s">
        <v>19</v>
      </c>
      <c r="L11" s="19">
        <v>97.4</v>
      </c>
      <c r="M11" s="32">
        <v>0.5608</v>
      </c>
      <c r="N11" s="20">
        <v>365</v>
      </c>
      <c r="O11" s="101">
        <f t="shared" si="0"/>
        <v>267.6</v>
      </c>
      <c r="P11" s="20">
        <v>375</v>
      </c>
      <c r="Q11" s="101">
        <f t="shared" si="1"/>
        <v>277.6</v>
      </c>
      <c r="R11" s="20">
        <v>385</v>
      </c>
      <c r="S11" s="101">
        <f t="shared" si="2"/>
        <v>287.6</v>
      </c>
      <c r="T11" s="20"/>
      <c r="U11" s="101">
        <f t="shared" si="3"/>
        <v>-97.4</v>
      </c>
      <c r="V11" s="20">
        <v>385</v>
      </c>
      <c r="W11" s="101">
        <f t="shared" si="4"/>
        <v>287.6</v>
      </c>
      <c r="X11" s="20" t="s">
        <v>373</v>
      </c>
      <c r="Y11" s="20"/>
      <c r="Z11" s="20">
        <v>48</v>
      </c>
    </row>
    <row r="12" spans="1:26" ht="12.75">
      <c r="A12" s="20">
        <v>5</v>
      </c>
      <c r="B12" s="20">
        <v>2</v>
      </c>
      <c r="C12" s="45" t="s">
        <v>27</v>
      </c>
      <c r="D12" s="45" t="s">
        <v>1433</v>
      </c>
      <c r="E12" s="20">
        <v>100</v>
      </c>
      <c r="F12" s="20" t="s">
        <v>1442</v>
      </c>
      <c r="G12" s="20" t="s">
        <v>134</v>
      </c>
      <c r="H12" s="20" t="s">
        <v>196</v>
      </c>
      <c r="I12" s="20" t="s">
        <v>20</v>
      </c>
      <c r="J12" s="46">
        <v>30536</v>
      </c>
      <c r="K12" s="20" t="s">
        <v>19</v>
      </c>
      <c r="L12" s="19">
        <v>98.6</v>
      </c>
      <c r="M12" s="32">
        <v>0.5575</v>
      </c>
      <c r="N12" s="20">
        <v>340</v>
      </c>
      <c r="O12" s="101">
        <f t="shared" si="0"/>
        <v>241.4</v>
      </c>
      <c r="P12" s="70">
        <v>360</v>
      </c>
      <c r="Q12" s="101">
        <f t="shared" si="1"/>
        <v>261.4</v>
      </c>
      <c r="R12" s="20">
        <v>360</v>
      </c>
      <c r="S12" s="101">
        <f t="shared" si="2"/>
        <v>261.4</v>
      </c>
      <c r="T12" s="20"/>
      <c r="U12" s="101">
        <f t="shared" si="3"/>
        <v>-98.6</v>
      </c>
      <c r="V12" s="20">
        <v>360</v>
      </c>
      <c r="W12" s="101">
        <f t="shared" si="4"/>
        <v>261.4</v>
      </c>
      <c r="X12" s="20" t="s">
        <v>374</v>
      </c>
      <c r="Y12" s="20" t="s">
        <v>1443</v>
      </c>
      <c r="Z12" s="20">
        <v>20</v>
      </c>
    </row>
    <row r="13" spans="1:26" ht="12.75">
      <c r="A13" s="20">
        <v>3</v>
      </c>
      <c r="B13" s="20">
        <v>3</v>
      </c>
      <c r="C13" s="45" t="s">
        <v>27</v>
      </c>
      <c r="D13" s="45" t="s">
        <v>1433</v>
      </c>
      <c r="E13" s="20">
        <v>100</v>
      </c>
      <c r="F13" s="20" t="s">
        <v>1447</v>
      </c>
      <c r="G13" s="20" t="s">
        <v>134</v>
      </c>
      <c r="H13" s="20" t="s">
        <v>23</v>
      </c>
      <c r="I13" s="20" t="s">
        <v>20</v>
      </c>
      <c r="J13" s="46">
        <v>31954</v>
      </c>
      <c r="K13" s="20" t="s">
        <v>19</v>
      </c>
      <c r="L13" s="19">
        <v>95.6</v>
      </c>
      <c r="M13" s="32">
        <v>0.566</v>
      </c>
      <c r="N13" s="70">
        <v>330</v>
      </c>
      <c r="O13" s="101">
        <f t="shared" si="0"/>
        <v>234.4</v>
      </c>
      <c r="P13" s="20">
        <v>330</v>
      </c>
      <c r="Q13" s="101">
        <f t="shared" si="1"/>
        <v>234.4</v>
      </c>
      <c r="R13" s="70">
        <v>342.5</v>
      </c>
      <c r="S13" s="101">
        <f t="shared" si="2"/>
        <v>246.9</v>
      </c>
      <c r="T13" s="20"/>
      <c r="U13" s="101">
        <f t="shared" si="3"/>
        <v>-95.6</v>
      </c>
      <c r="V13" s="20">
        <v>330</v>
      </c>
      <c r="W13" s="101">
        <f t="shared" si="4"/>
        <v>234.4</v>
      </c>
      <c r="X13" s="20" t="s">
        <v>1612</v>
      </c>
      <c r="Y13" s="20"/>
      <c r="Z13" s="20">
        <v>6</v>
      </c>
    </row>
    <row r="14" spans="1:26" ht="12.75">
      <c r="A14" s="20">
        <v>0</v>
      </c>
      <c r="B14" s="20" t="s">
        <v>172</v>
      </c>
      <c r="C14" s="45" t="s">
        <v>27</v>
      </c>
      <c r="D14" s="45" t="s">
        <v>1433</v>
      </c>
      <c r="E14" s="20">
        <v>100</v>
      </c>
      <c r="F14" s="20" t="s">
        <v>1610</v>
      </c>
      <c r="G14" s="20" t="s">
        <v>134</v>
      </c>
      <c r="H14" s="20" t="s">
        <v>23</v>
      </c>
      <c r="I14" s="20" t="s">
        <v>20</v>
      </c>
      <c r="J14" s="46">
        <v>27686</v>
      </c>
      <c r="K14" s="20" t="s">
        <v>19</v>
      </c>
      <c r="L14" s="19">
        <v>99</v>
      </c>
      <c r="M14" s="32">
        <v>0.5565</v>
      </c>
      <c r="N14" s="70">
        <v>340</v>
      </c>
      <c r="O14" s="101">
        <f t="shared" si="0"/>
        <v>241</v>
      </c>
      <c r="P14" s="70">
        <v>340</v>
      </c>
      <c r="Q14" s="101">
        <f t="shared" si="1"/>
        <v>241</v>
      </c>
      <c r="R14" s="70">
        <v>370</v>
      </c>
      <c r="S14" s="101">
        <f t="shared" si="2"/>
        <v>271</v>
      </c>
      <c r="T14" s="20"/>
      <c r="U14" s="101">
        <f t="shared" si="3"/>
        <v>-99</v>
      </c>
      <c r="V14" s="20">
        <v>0</v>
      </c>
      <c r="W14" s="101">
        <f t="shared" si="4"/>
        <v>-99</v>
      </c>
      <c r="X14" s="20"/>
      <c r="Y14" s="20"/>
      <c r="Z14" s="20">
        <v>0</v>
      </c>
    </row>
    <row r="15" spans="1:26" ht="12.75">
      <c r="A15" s="20">
        <v>0</v>
      </c>
      <c r="B15" s="20" t="s">
        <v>172</v>
      </c>
      <c r="C15" s="45" t="s">
        <v>27</v>
      </c>
      <c r="D15" s="45" t="s">
        <v>1433</v>
      </c>
      <c r="E15" s="20">
        <v>110</v>
      </c>
      <c r="F15" s="20" t="s">
        <v>1451</v>
      </c>
      <c r="G15" s="20" t="s">
        <v>33</v>
      </c>
      <c r="H15" s="20" t="s">
        <v>33</v>
      </c>
      <c r="I15" s="20" t="s">
        <v>33</v>
      </c>
      <c r="J15" s="46">
        <v>29384</v>
      </c>
      <c r="K15" s="20" t="s">
        <v>19</v>
      </c>
      <c r="L15" s="19">
        <v>101.2</v>
      </c>
      <c r="M15" s="32">
        <v>0.5513</v>
      </c>
      <c r="N15" s="70">
        <v>360</v>
      </c>
      <c r="O15" s="101">
        <f t="shared" si="0"/>
        <v>258.8</v>
      </c>
      <c r="P15" s="70">
        <v>360</v>
      </c>
      <c r="Q15" s="101">
        <f t="shared" si="1"/>
        <v>258.8</v>
      </c>
      <c r="R15" s="70">
        <v>370</v>
      </c>
      <c r="S15" s="101">
        <f t="shared" si="2"/>
        <v>268.8</v>
      </c>
      <c r="T15" s="20"/>
      <c r="U15" s="101">
        <f t="shared" si="3"/>
        <v>-101.2</v>
      </c>
      <c r="V15" s="20">
        <v>0</v>
      </c>
      <c r="W15" s="101">
        <f t="shared" si="4"/>
        <v>-101.2</v>
      </c>
      <c r="X15" s="20"/>
      <c r="Y15" s="20"/>
      <c r="Z15" s="20">
        <v>0</v>
      </c>
    </row>
    <row r="16" spans="1:26" ht="12.75">
      <c r="A16" s="20">
        <v>12</v>
      </c>
      <c r="B16" s="20">
        <v>1</v>
      </c>
      <c r="C16" s="45" t="s">
        <v>27</v>
      </c>
      <c r="D16" s="45" t="s">
        <v>1433</v>
      </c>
      <c r="E16" s="20">
        <v>110</v>
      </c>
      <c r="F16" s="20" t="s">
        <v>499</v>
      </c>
      <c r="G16" s="20" t="s">
        <v>33</v>
      </c>
      <c r="H16" s="20" t="s">
        <v>33</v>
      </c>
      <c r="I16" s="20" t="s">
        <v>33</v>
      </c>
      <c r="J16" s="46">
        <v>31083</v>
      </c>
      <c r="K16" s="20" t="s">
        <v>19</v>
      </c>
      <c r="L16" s="19">
        <v>106.8</v>
      </c>
      <c r="M16" s="32">
        <v>0.5408</v>
      </c>
      <c r="N16" s="20">
        <v>322.5</v>
      </c>
      <c r="O16" s="101">
        <f t="shared" si="0"/>
        <v>215.7</v>
      </c>
      <c r="P16" s="20">
        <v>342.5</v>
      </c>
      <c r="Q16" s="101">
        <f t="shared" si="1"/>
        <v>235.7</v>
      </c>
      <c r="R16" s="20">
        <v>350</v>
      </c>
      <c r="S16" s="101">
        <f t="shared" si="2"/>
        <v>243.2</v>
      </c>
      <c r="T16" s="20"/>
      <c r="U16" s="101">
        <f t="shared" si="3"/>
        <v>-106.8</v>
      </c>
      <c r="V16" s="20">
        <v>350</v>
      </c>
      <c r="W16" s="101">
        <f t="shared" si="4"/>
        <v>243.2</v>
      </c>
      <c r="X16" s="20" t="s">
        <v>1611</v>
      </c>
      <c r="Y16" s="20"/>
      <c r="Z16" s="20">
        <v>18</v>
      </c>
    </row>
    <row r="17" spans="1:26" ht="12.75">
      <c r="A17" s="20">
        <v>12</v>
      </c>
      <c r="B17" s="20">
        <v>1</v>
      </c>
      <c r="C17" s="45" t="s">
        <v>27</v>
      </c>
      <c r="D17" s="45" t="s">
        <v>1433</v>
      </c>
      <c r="E17" s="20">
        <v>125</v>
      </c>
      <c r="F17" s="20" t="s">
        <v>1449</v>
      </c>
      <c r="G17" s="20" t="s">
        <v>459</v>
      </c>
      <c r="H17" s="20" t="s">
        <v>88</v>
      </c>
      <c r="I17" s="20" t="s">
        <v>20</v>
      </c>
      <c r="J17" s="46">
        <v>29722</v>
      </c>
      <c r="K17" s="20" t="s">
        <v>19</v>
      </c>
      <c r="L17" s="19">
        <v>118.2</v>
      </c>
      <c r="M17" s="32">
        <v>0.5286</v>
      </c>
      <c r="N17" s="70">
        <v>362.5</v>
      </c>
      <c r="O17" s="101">
        <f t="shared" si="0"/>
        <v>244.3</v>
      </c>
      <c r="P17" s="20">
        <v>375</v>
      </c>
      <c r="Q17" s="101">
        <f t="shared" si="1"/>
        <v>256.8</v>
      </c>
      <c r="R17" s="70">
        <v>390</v>
      </c>
      <c r="S17" s="101">
        <f t="shared" si="2"/>
        <v>271.8</v>
      </c>
      <c r="T17" s="20"/>
      <c r="U17" s="101">
        <f t="shared" si="3"/>
        <v>-118.2</v>
      </c>
      <c r="V17" s="20">
        <v>375</v>
      </c>
      <c r="W17" s="101">
        <f t="shared" si="4"/>
        <v>256.8</v>
      </c>
      <c r="X17" s="20" t="s">
        <v>375</v>
      </c>
      <c r="Y17" s="20"/>
      <c r="Z17" s="20">
        <v>21</v>
      </c>
    </row>
    <row r="18" spans="1:26" s="107" customFormat="1" ht="12.75">
      <c r="A18" s="20">
        <v>5</v>
      </c>
      <c r="B18" s="20">
        <v>2</v>
      </c>
      <c r="C18" s="45" t="s">
        <v>27</v>
      </c>
      <c r="D18" s="45" t="s">
        <v>1433</v>
      </c>
      <c r="E18" s="20">
        <v>125</v>
      </c>
      <c r="F18" s="20" t="s">
        <v>1444</v>
      </c>
      <c r="G18" s="20" t="s">
        <v>459</v>
      </c>
      <c r="H18" s="20" t="s">
        <v>88</v>
      </c>
      <c r="I18" s="20" t="s">
        <v>20</v>
      </c>
      <c r="J18" s="46">
        <v>29140</v>
      </c>
      <c r="K18" s="20" t="s">
        <v>19</v>
      </c>
      <c r="L18" s="19">
        <v>124</v>
      </c>
      <c r="M18" s="32">
        <v>0.5224</v>
      </c>
      <c r="N18" s="70">
        <v>350</v>
      </c>
      <c r="O18" s="101">
        <f t="shared" si="0"/>
        <v>226</v>
      </c>
      <c r="P18" s="20">
        <v>350</v>
      </c>
      <c r="Q18" s="101">
        <f t="shared" si="1"/>
        <v>226</v>
      </c>
      <c r="R18" s="70">
        <v>372.5</v>
      </c>
      <c r="S18" s="101">
        <f t="shared" si="2"/>
        <v>248.5</v>
      </c>
      <c r="T18" s="20"/>
      <c r="U18" s="101">
        <f t="shared" si="3"/>
        <v>-124</v>
      </c>
      <c r="V18" s="20">
        <v>350</v>
      </c>
      <c r="W18" s="101">
        <f t="shared" si="4"/>
        <v>226</v>
      </c>
      <c r="X18" s="20" t="s">
        <v>1613</v>
      </c>
      <c r="Y18" s="20" t="s">
        <v>1435</v>
      </c>
      <c r="Z18" s="20">
        <v>5</v>
      </c>
    </row>
    <row r="19" spans="1:26" ht="12.75">
      <c r="A19" s="20">
        <v>0</v>
      </c>
      <c r="B19" s="20" t="s">
        <v>172</v>
      </c>
      <c r="C19" s="45" t="s">
        <v>27</v>
      </c>
      <c r="D19" s="45" t="s">
        <v>1433</v>
      </c>
      <c r="E19" s="20">
        <v>125</v>
      </c>
      <c r="F19" s="20" t="s">
        <v>1448</v>
      </c>
      <c r="G19" s="20" t="s">
        <v>49</v>
      </c>
      <c r="H19" s="20" t="s">
        <v>49</v>
      </c>
      <c r="I19" s="20" t="s">
        <v>20</v>
      </c>
      <c r="J19" s="46">
        <v>30241</v>
      </c>
      <c r="K19" s="20" t="s">
        <v>19</v>
      </c>
      <c r="L19" s="19">
        <v>123.7</v>
      </c>
      <c r="M19" s="32">
        <v>0.5228</v>
      </c>
      <c r="N19" s="70">
        <v>350</v>
      </c>
      <c r="O19" s="101">
        <f t="shared" si="0"/>
        <v>226.3</v>
      </c>
      <c r="P19" s="70">
        <v>360</v>
      </c>
      <c r="Q19" s="101">
        <f t="shared" si="1"/>
        <v>236.3</v>
      </c>
      <c r="R19" s="70">
        <v>360</v>
      </c>
      <c r="S19" s="101">
        <f t="shared" si="2"/>
        <v>236.3</v>
      </c>
      <c r="T19" s="20"/>
      <c r="U19" s="101">
        <f t="shared" si="3"/>
        <v>-123.7</v>
      </c>
      <c r="V19" s="20">
        <v>0</v>
      </c>
      <c r="W19" s="101">
        <f t="shared" si="4"/>
        <v>-123.7</v>
      </c>
      <c r="X19" s="20"/>
      <c r="Y19" s="20"/>
      <c r="Z19" s="20">
        <v>0</v>
      </c>
    </row>
    <row r="20" spans="1:26" ht="12.75">
      <c r="A20" s="20">
        <v>12</v>
      </c>
      <c r="B20" s="20">
        <v>1</v>
      </c>
      <c r="C20" s="45" t="s">
        <v>27</v>
      </c>
      <c r="D20" s="45" t="s">
        <v>1433</v>
      </c>
      <c r="E20" s="20">
        <v>140</v>
      </c>
      <c r="F20" s="20" t="s">
        <v>1452</v>
      </c>
      <c r="G20" s="20" t="s">
        <v>452</v>
      </c>
      <c r="H20" s="20" t="s">
        <v>23</v>
      </c>
      <c r="I20" s="20" t="s">
        <v>20</v>
      </c>
      <c r="J20" s="46">
        <v>29590</v>
      </c>
      <c r="K20" s="20" t="s">
        <v>19</v>
      </c>
      <c r="L20" s="19">
        <v>130</v>
      </c>
      <c r="M20" s="32">
        <v>0.515</v>
      </c>
      <c r="N20" s="20">
        <v>352.5</v>
      </c>
      <c r="O20" s="101">
        <f t="shared" si="0"/>
        <v>222.5</v>
      </c>
      <c r="P20" s="70">
        <v>377.5</v>
      </c>
      <c r="Q20" s="101">
        <f t="shared" si="1"/>
        <v>247.5</v>
      </c>
      <c r="R20" s="70">
        <v>377.5</v>
      </c>
      <c r="S20" s="101">
        <f t="shared" si="2"/>
        <v>247.5</v>
      </c>
      <c r="T20" s="20"/>
      <c r="U20" s="101">
        <f t="shared" si="3"/>
        <v>-130</v>
      </c>
      <c r="V20" s="20">
        <v>352.5</v>
      </c>
      <c r="W20" s="101">
        <f t="shared" si="4"/>
        <v>222.5</v>
      </c>
      <c r="X20" s="20"/>
      <c r="Y20" s="20"/>
      <c r="Z20" s="20">
        <v>12</v>
      </c>
    </row>
    <row r="21" spans="1:26" ht="12.75">
      <c r="A21" s="20">
        <v>5</v>
      </c>
      <c r="B21" s="20">
        <v>2</v>
      </c>
      <c r="C21" s="45" t="s">
        <v>27</v>
      </c>
      <c r="D21" s="45" t="s">
        <v>1433</v>
      </c>
      <c r="E21" s="20">
        <v>140</v>
      </c>
      <c r="F21" s="20" t="s">
        <v>1445</v>
      </c>
      <c r="G21" s="20" t="s">
        <v>178</v>
      </c>
      <c r="H21" s="20" t="s">
        <v>23</v>
      </c>
      <c r="I21" s="20" t="s">
        <v>20</v>
      </c>
      <c r="J21" s="46">
        <v>29178</v>
      </c>
      <c r="K21" s="20" t="s">
        <v>19</v>
      </c>
      <c r="L21" s="19">
        <v>135.1</v>
      </c>
      <c r="M21" s="32">
        <v>0.5089</v>
      </c>
      <c r="N21" s="70">
        <v>330</v>
      </c>
      <c r="O21" s="101">
        <f t="shared" si="0"/>
        <v>194.9</v>
      </c>
      <c r="P21" s="20">
        <v>330</v>
      </c>
      <c r="Q21" s="101">
        <f t="shared" si="1"/>
        <v>194.9</v>
      </c>
      <c r="R21" s="20">
        <v>350</v>
      </c>
      <c r="S21" s="101">
        <f t="shared" si="2"/>
        <v>214.9</v>
      </c>
      <c r="T21" s="20"/>
      <c r="U21" s="101">
        <f t="shared" si="3"/>
        <v>-135.1</v>
      </c>
      <c r="V21" s="20">
        <v>350</v>
      </c>
      <c r="W21" s="101">
        <f t="shared" si="4"/>
        <v>214.9</v>
      </c>
      <c r="X21" s="20"/>
      <c r="Y21" s="20" t="s">
        <v>1446</v>
      </c>
      <c r="Z21" s="20">
        <v>5</v>
      </c>
    </row>
  </sheetData>
  <sheetProtection/>
  <mergeCells count="17">
    <mergeCell ref="M3:M4"/>
    <mergeCell ref="N3:W3"/>
    <mergeCell ref="X3:X4"/>
    <mergeCell ref="Y3:Y4"/>
    <mergeCell ref="Z3:Z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6"/>
  <sheetViews>
    <sheetView zoomScale="85" zoomScaleNormal="85" zoomScalePageLayoutView="0" workbookViewId="0" topLeftCell="B34">
      <selection activeCell="B49" sqref="A49:IV49"/>
    </sheetView>
  </sheetViews>
  <sheetFormatPr defaultColWidth="9.00390625" defaultRowHeight="12.75"/>
  <cols>
    <col min="1" max="1" width="4.875" style="25" bestFit="1" customWidth="1"/>
    <col min="2" max="2" width="6.00390625" style="43" bestFit="1" customWidth="1"/>
    <col min="3" max="3" width="6.875" style="25" customWidth="1"/>
    <col min="4" max="4" width="8.875" style="25" customWidth="1"/>
    <col min="5" max="5" width="5.125" style="25" bestFit="1" customWidth="1"/>
    <col min="6" max="6" width="22.125" style="25" bestFit="1" customWidth="1"/>
    <col min="7" max="7" width="21.875" style="25" bestFit="1" customWidth="1"/>
    <col min="8" max="8" width="23.625" style="25" customWidth="1"/>
    <col min="9" max="9" width="12.625" style="25" bestFit="1" customWidth="1"/>
    <col min="10" max="10" width="13.25390625" style="25" bestFit="1" customWidth="1"/>
    <col min="11" max="11" width="13.375" style="25" customWidth="1"/>
    <col min="12" max="12" width="6.625" style="26" bestFit="1" customWidth="1"/>
    <col min="13" max="13" width="6.625" style="30" bestFit="1" customWidth="1"/>
    <col min="14" max="15" width="6.00390625" style="25" bestFit="1" customWidth="1"/>
    <col min="16" max="16" width="7.875" style="25" bestFit="1" customWidth="1"/>
    <col min="17" max="17" width="9.625" style="30" bestFit="1" customWidth="1"/>
    <col min="18" max="18" width="11.00390625" style="25" customWidth="1"/>
    <col min="19" max="19" width="18.25390625" style="25" bestFit="1" customWidth="1"/>
    <col min="20" max="16384" width="9.125" style="25" customWidth="1"/>
  </cols>
  <sheetData>
    <row r="1" spans="3:16" ht="20.25">
      <c r="C1" s="35" t="s">
        <v>1143</v>
      </c>
      <c r="F1" s="77"/>
      <c r="G1" s="22"/>
      <c r="H1" s="22"/>
      <c r="I1" s="22"/>
      <c r="J1" s="24"/>
      <c r="L1" s="23"/>
      <c r="M1" s="71"/>
      <c r="N1" s="22"/>
      <c r="O1" s="22"/>
      <c r="P1" s="40"/>
    </row>
    <row r="2" spans="2:17" s="41" customFormat="1" ht="21" thickBot="1">
      <c r="B2" s="115"/>
      <c r="C2" s="35" t="s">
        <v>1763</v>
      </c>
      <c r="F2" s="78"/>
      <c r="G2" s="22"/>
      <c r="H2" s="78"/>
      <c r="I2" s="22"/>
      <c r="J2" s="78"/>
      <c r="K2" s="78"/>
      <c r="L2" s="79"/>
      <c r="M2" s="80"/>
      <c r="N2" s="78"/>
      <c r="O2" s="78"/>
      <c r="P2" s="81"/>
      <c r="Q2" s="82"/>
    </row>
    <row r="3" spans="1:20" ht="12.75" customHeight="1">
      <c r="A3" s="13" t="s">
        <v>18</v>
      </c>
      <c r="B3" s="4" t="s">
        <v>8</v>
      </c>
      <c r="C3" s="16" t="s">
        <v>24</v>
      </c>
      <c r="D3" s="16" t="s">
        <v>25</v>
      </c>
      <c r="E3" s="16" t="s">
        <v>2</v>
      </c>
      <c r="F3" s="16" t="s">
        <v>3</v>
      </c>
      <c r="G3" s="16" t="s">
        <v>21</v>
      </c>
      <c r="H3" s="16" t="s">
        <v>10</v>
      </c>
      <c r="I3" s="16" t="s">
        <v>11</v>
      </c>
      <c r="J3" s="16" t="s">
        <v>7</v>
      </c>
      <c r="K3" s="16" t="s">
        <v>4</v>
      </c>
      <c r="L3" s="11" t="s">
        <v>1</v>
      </c>
      <c r="M3" s="9" t="s">
        <v>1193</v>
      </c>
      <c r="N3" s="14" t="s">
        <v>182</v>
      </c>
      <c r="O3" s="14"/>
      <c r="P3" s="14"/>
      <c r="Q3" s="14"/>
      <c r="R3" s="18" t="s">
        <v>9</v>
      </c>
      <c r="S3" s="18" t="s">
        <v>32</v>
      </c>
      <c r="T3" s="13" t="s">
        <v>18</v>
      </c>
    </row>
    <row r="4" spans="1:20" s="27" customFormat="1" ht="11.25">
      <c r="A4" s="5"/>
      <c r="B4" s="148"/>
      <c r="C4" s="136"/>
      <c r="D4" s="136"/>
      <c r="E4" s="136"/>
      <c r="F4" s="136"/>
      <c r="G4" s="136"/>
      <c r="H4" s="136"/>
      <c r="I4" s="136"/>
      <c r="J4" s="136"/>
      <c r="K4" s="136"/>
      <c r="L4" s="145"/>
      <c r="M4" s="146"/>
      <c r="N4" s="47" t="s">
        <v>1194</v>
      </c>
      <c r="O4" s="47" t="s">
        <v>1195</v>
      </c>
      <c r="P4" s="47" t="s">
        <v>1764</v>
      </c>
      <c r="Q4" s="49" t="s">
        <v>441</v>
      </c>
      <c r="R4" s="147"/>
      <c r="S4" s="147"/>
      <c r="T4" s="5"/>
    </row>
    <row r="5" spans="1:20" ht="12.75">
      <c r="A5" s="20"/>
      <c r="B5" s="44"/>
      <c r="C5" s="20"/>
      <c r="D5" s="20"/>
      <c r="E5" s="20"/>
      <c r="F5" s="31" t="s">
        <v>124</v>
      </c>
      <c r="G5" s="31" t="s">
        <v>127</v>
      </c>
      <c r="H5" s="20"/>
      <c r="I5" s="20"/>
      <c r="J5" s="46"/>
      <c r="K5" s="20"/>
      <c r="L5" s="19"/>
      <c r="M5" s="32"/>
      <c r="N5" s="20"/>
      <c r="O5" s="20"/>
      <c r="P5" s="20"/>
      <c r="Q5" s="32"/>
      <c r="R5" s="20"/>
      <c r="S5" s="20"/>
      <c r="T5" s="20"/>
    </row>
    <row r="6" spans="1:20" ht="12.75">
      <c r="A6" s="20">
        <v>12</v>
      </c>
      <c r="B6" s="44" t="s">
        <v>443</v>
      </c>
      <c r="C6" s="105" t="s">
        <v>27</v>
      </c>
      <c r="D6" s="20" t="s">
        <v>1765</v>
      </c>
      <c r="E6" s="20">
        <v>67.5</v>
      </c>
      <c r="F6" s="20" t="s">
        <v>1767</v>
      </c>
      <c r="G6" s="20" t="s">
        <v>329</v>
      </c>
      <c r="H6" s="20" t="s">
        <v>23</v>
      </c>
      <c r="I6" s="20" t="s">
        <v>20</v>
      </c>
      <c r="J6" s="46">
        <v>27630</v>
      </c>
      <c r="K6" s="20" t="s">
        <v>151</v>
      </c>
      <c r="L6" s="19">
        <v>64.9</v>
      </c>
      <c r="M6" s="32">
        <v>0.8197</v>
      </c>
      <c r="N6" s="20">
        <v>35</v>
      </c>
      <c r="O6" s="20">
        <v>84</v>
      </c>
      <c r="P6" s="20">
        <f>O6*N6</f>
        <v>2940</v>
      </c>
      <c r="Q6" s="32">
        <f>P6/L6</f>
        <v>45.30046224961479</v>
      </c>
      <c r="R6" s="20"/>
      <c r="S6" s="20"/>
      <c r="T6" s="20">
        <v>12</v>
      </c>
    </row>
    <row r="7" spans="1:20" ht="12.75">
      <c r="A7" s="20">
        <v>5</v>
      </c>
      <c r="B7" s="44" t="s">
        <v>445</v>
      </c>
      <c r="C7" s="105" t="s">
        <v>27</v>
      </c>
      <c r="D7" s="20" t="s">
        <v>1765</v>
      </c>
      <c r="E7" s="20">
        <v>67.5</v>
      </c>
      <c r="F7" s="20" t="s">
        <v>1768</v>
      </c>
      <c r="G7" s="20" t="s">
        <v>147</v>
      </c>
      <c r="H7" s="20" t="s">
        <v>35</v>
      </c>
      <c r="I7" s="20" t="s">
        <v>20</v>
      </c>
      <c r="J7" s="46">
        <v>28180</v>
      </c>
      <c r="K7" s="20" t="s">
        <v>151</v>
      </c>
      <c r="L7" s="19">
        <v>67.5</v>
      </c>
      <c r="M7" s="32">
        <v>0.7792</v>
      </c>
      <c r="N7" s="20">
        <v>35</v>
      </c>
      <c r="O7" s="20">
        <v>55</v>
      </c>
      <c r="P7" s="20">
        <f>O7*N7</f>
        <v>1925</v>
      </c>
      <c r="Q7" s="32">
        <f>P7/L7</f>
        <v>28.51851851851852</v>
      </c>
      <c r="R7" s="20"/>
      <c r="S7" s="20"/>
      <c r="T7" s="20">
        <v>5</v>
      </c>
    </row>
    <row r="8" spans="1:20" ht="12.75">
      <c r="A8" s="20">
        <v>12</v>
      </c>
      <c r="B8" s="44" t="s">
        <v>443</v>
      </c>
      <c r="C8" s="105" t="s">
        <v>27</v>
      </c>
      <c r="D8" s="20" t="s">
        <v>1765</v>
      </c>
      <c r="E8" s="20">
        <v>48</v>
      </c>
      <c r="F8" s="20" t="s">
        <v>1766</v>
      </c>
      <c r="G8" s="20" t="s">
        <v>824</v>
      </c>
      <c r="H8" s="20" t="s">
        <v>23</v>
      </c>
      <c r="I8" s="20" t="s">
        <v>20</v>
      </c>
      <c r="J8" s="46">
        <v>31214</v>
      </c>
      <c r="K8" s="20" t="s">
        <v>19</v>
      </c>
      <c r="L8" s="19">
        <v>47.76</v>
      </c>
      <c r="M8" s="32">
        <v>1.0405</v>
      </c>
      <c r="N8" s="45">
        <v>35</v>
      </c>
      <c r="O8" s="20">
        <v>36</v>
      </c>
      <c r="P8" s="20">
        <f>O8*N8</f>
        <v>1260</v>
      </c>
      <c r="Q8" s="32">
        <f>P8/L8</f>
        <v>26.381909547738694</v>
      </c>
      <c r="R8" s="20"/>
      <c r="S8" s="20" t="s">
        <v>1399</v>
      </c>
      <c r="T8" s="20">
        <v>12</v>
      </c>
    </row>
    <row r="9" spans="1:20" ht="12.75">
      <c r="A9" s="20"/>
      <c r="B9" s="44"/>
      <c r="C9" s="105"/>
      <c r="D9" s="20"/>
      <c r="E9" s="20"/>
      <c r="F9" s="31" t="s">
        <v>124</v>
      </c>
      <c r="G9" s="31" t="s">
        <v>130</v>
      </c>
      <c r="H9" s="20"/>
      <c r="I9" s="20"/>
      <c r="J9" s="46"/>
      <c r="K9" s="20"/>
      <c r="L9" s="19"/>
      <c r="M9" s="32"/>
      <c r="N9" s="20"/>
      <c r="O9" s="20"/>
      <c r="P9" s="20"/>
      <c r="Q9" s="32"/>
      <c r="R9" s="20"/>
      <c r="S9" s="20"/>
      <c r="T9" s="20"/>
    </row>
    <row r="10" spans="1:20" ht="12.75">
      <c r="A10" s="20">
        <v>12</v>
      </c>
      <c r="B10" s="44" t="s">
        <v>443</v>
      </c>
      <c r="C10" s="105" t="s">
        <v>27</v>
      </c>
      <c r="D10" s="20" t="s">
        <v>1765</v>
      </c>
      <c r="E10" s="20">
        <v>44</v>
      </c>
      <c r="F10" s="20" t="s">
        <v>1219</v>
      </c>
      <c r="G10" s="20" t="s">
        <v>134</v>
      </c>
      <c r="H10" s="20" t="s">
        <v>23</v>
      </c>
      <c r="I10" s="20" t="s">
        <v>20</v>
      </c>
      <c r="J10" s="20" t="s">
        <v>1788</v>
      </c>
      <c r="K10" s="20" t="s">
        <v>137</v>
      </c>
      <c r="L10" s="19">
        <v>33</v>
      </c>
      <c r="M10" s="32"/>
      <c r="N10" s="20">
        <v>16.6</v>
      </c>
      <c r="O10" s="20">
        <v>136</v>
      </c>
      <c r="P10" s="20">
        <f aca="true" t="shared" si="0" ref="P10:P32">O10*N10</f>
        <v>2257.6000000000004</v>
      </c>
      <c r="Q10" s="32">
        <f aca="true" t="shared" si="1" ref="Q10:Q32">P10/L10</f>
        <v>68.41212121212122</v>
      </c>
      <c r="R10" s="20"/>
      <c r="S10" s="20"/>
      <c r="T10" s="20">
        <v>12</v>
      </c>
    </row>
    <row r="11" spans="1:20" ht="12.75">
      <c r="A11" s="20">
        <v>12</v>
      </c>
      <c r="B11" s="44" t="s">
        <v>443</v>
      </c>
      <c r="C11" s="105" t="s">
        <v>27</v>
      </c>
      <c r="D11" s="20" t="s">
        <v>1765</v>
      </c>
      <c r="E11" s="20">
        <v>90</v>
      </c>
      <c r="F11" s="20" t="s">
        <v>1773</v>
      </c>
      <c r="G11" s="20" t="s">
        <v>1240</v>
      </c>
      <c r="H11" s="20" t="s">
        <v>352</v>
      </c>
      <c r="I11" s="20" t="s">
        <v>20</v>
      </c>
      <c r="J11" s="46">
        <v>35549</v>
      </c>
      <c r="K11" s="20" t="s">
        <v>118</v>
      </c>
      <c r="L11" s="19">
        <v>86.4</v>
      </c>
      <c r="M11" s="32">
        <v>0.6004</v>
      </c>
      <c r="N11" s="20">
        <v>55</v>
      </c>
      <c r="O11" s="20">
        <v>64</v>
      </c>
      <c r="P11" s="20">
        <f t="shared" si="0"/>
        <v>3520</v>
      </c>
      <c r="Q11" s="32">
        <f t="shared" si="1"/>
        <v>40.74074074074074</v>
      </c>
      <c r="R11" s="20"/>
      <c r="S11" s="20" t="s">
        <v>1771</v>
      </c>
      <c r="T11" s="20">
        <v>12</v>
      </c>
    </row>
    <row r="12" spans="1:20" ht="12.75">
      <c r="A12" s="20">
        <v>12</v>
      </c>
      <c r="B12" s="44" t="s">
        <v>443</v>
      </c>
      <c r="C12" s="105" t="s">
        <v>27</v>
      </c>
      <c r="D12" s="20" t="s">
        <v>1765</v>
      </c>
      <c r="E12" s="20">
        <v>100</v>
      </c>
      <c r="F12" s="20" t="s">
        <v>1777</v>
      </c>
      <c r="G12" s="20" t="s">
        <v>1778</v>
      </c>
      <c r="H12" s="20" t="s">
        <v>1779</v>
      </c>
      <c r="I12" s="20" t="s">
        <v>20</v>
      </c>
      <c r="J12" s="46">
        <v>27197</v>
      </c>
      <c r="K12" s="20" t="s">
        <v>151</v>
      </c>
      <c r="L12" s="19">
        <v>94.4</v>
      </c>
      <c r="M12" s="32">
        <v>0.5874</v>
      </c>
      <c r="N12" s="20">
        <v>55</v>
      </c>
      <c r="O12" s="20">
        <v>202</v>
      </c>
      <c r="P12" s="20">
        <f t="shared" si="0"/>
        <v>11110</v>
      </c>
      <c r="Q12" s="32">
        <f t="shared" si="1"/>
        <v>117.69067796610169</v>
      </c>
      <c r="R12" s="20"/>
      <c r="S12" s="20" t="s">
        <v>1780</v>
      </c>
      <c r="T12" s="20">
        <v>12</v>
      </c>
    </row>
    <row r="13" spans="1:20" ht="12.75">
      <c r="A13" s="20">
        <v>12</v>
      </c>
      <c r="B13" s="44" t="s">
        <v>443</v>
      </c>
      <c r="C13" s="105" t="s">
        <v>27</v>
      </c>
      <c r="D13" s="20" t="s">
        <v>1765</v>
      </c>
      <c r="E13" s="20">
        <v>110</v>
      </c>
      <c r="F13" s="20" t="s">
        <v>1783</v>
      </c>
      <c r="G13" s="20" t="s">
        <v>134</v>
      </c>
      <c r="H13" s="20" t="s">
        <v>23</v>
      </c>
      <c r="I13" s="20" t="s">
        <v>20</v>
      </c>
      <c r="J13" s="46">
        <v>24311</v>
      </c>
      <c r="K13" s="20" t="s">
        <v>123</v>
      </c>
      <c r="L13" s="19">
        <v>101.3</v>
      </c>
      <c r="M13" s="32">
        <v>0.6827</v>
      </c>
      <c r="N13" s="20">
        <v>55</v>
      </c>
      <c r="O13" s="20">
        <v>38</v>
      </c>
      <c r="P13" s="20">
        <f t="shared" si="0"/>
        <v>2090</v>
      </c>
      <c r="Q13" s="32">
        <f t="shared" si="1"/>
        <v>20.631786771964464</v>
      </c>
      <c r="R13" s="20"/>
      <c r="S13" s="20"/>
      <c r="T13" s="20">
        <v>12</v>
      </c>
    </row>
    <row r="14" spans="1:20" ht="12.75">
      <c r="A14" s="20">
        <v>12</v>
      </c>
      <c r="B14" s="44" t="s">
        <v>443</v>
      </c>
      <c r="C14" s="105" t="s">
        <v>27</v>
      </c>
      <c r="D14" s="20" t="s">
        <v>1765</v>
      </c>
      <c r="E14" s="20">
        <v>100</v>
      </c>
      <c r="F14" s="20" t="s">
        <v>475</v>
      </c>
      <c r="G14" s="20" t="s">
        <v>134</v>
      </c>
      <c r="H14" s="20" t="s">
        <v>23</v>
      </c>
      <c r="I14" s="20" t="s">
        <v>20</v>
      </c>
      <c r="J14" s="46">
        <v>21851</v>
      </c>
      <c r="K14" s="20" t="s">
        <v>158</v>
      </c>
      <c r="L14" s="19">
        <v>95.2</v>
      </c>
      <c r="M14" s="32">
        <v>0.9018</v>
      </c>
      <c r="N14" s="20">
        <v>55</v>
      </c>
      <c r="O14" s="20">
        <v>116</v>
      </c>
      <c r="P14" s="20">
        <f t="shared" si="0"/>
        <v>6380</v>
      </c>
      <c r="Q14" s="32">
        <f t="shared" si="1"/>
        <v>67.01680672268907</v>
      </c>
      <c r="R14" s="20"/>
      <c r="S14" s="20"/>
      <c r="T14" s="20">
        <v>12</v>
      </c>
    </row>
    <row r="15" spans="1:20" ht="12.75">
      <c r="A15" s="20">
        <v>12</v>
      </c>
      <c r="B15" s="44" t="s">
        <v>443</v>
      </c>
      <c r="C15" s="105" t="s">
        <v>27</v>
      </c>
      <c r="D15" s="20" t="s">
        <v>1765</v>
      </c>
      <c r="E15" s="20">
        <v>110</v>
      </c>
      <c r="F15" s="20" t="s">
        <v>1784</v>
      </c>
      <c r="G15" s="20" t="s">
        <v>514</v>
      </c>
      <c r="H15" s="20" t="s">
        <v>23</v>
      </c>
      <c r="I15" s="20" t="s">
        <v>20</v>
      </c>
      <c r="J15" s="46">
        <v>30696</v>
      </c>
      <c r="K15" s="20" t="s">
        <v>19</v>
      </c>
      <c r="L15" s="19">
        <v>105</v>
      </c>
      <c r="M15" s="32">
        <v>0.5437</v>
      </c>
      <c r="N15" s="20">
        <v>55</v>
      </c>
      <c r="O15" s="20">
        <v>48</v>
      </c>
      <c r="P15" s="20">
        <f t="shared" si="0"/>
        <v>2640</v>
      </c>
      <c r="Q15" s="32">
        <f t="shared" si="1"/>
        <v>25.142857142857142</v>
      </c>
      <c r="R15" s="20"/>
      <c r="S15" s="20" t="s">
        <v>990</v>
      </c>
      <c r="T15" s="20">
        <v>12</v>
      </c>
    </row>
    <row r="16" spans="1:20" ht="12.75">
      <c r="A16" s="20">
        <v>5</v>
      </c>
      <c r="B16" s="44" t="s">
        <v>445</v>
      </c>
      <c r="C16" s="105" t="s">
        <v>27</v>
      </c>
      <c r="D16" s="20" t="s">
        <v>1765</v>
      </c>
      <c r="E16" s="20">
        <v>100</v>
      </c>
      <c r="F16" s="20" t="s">
        <v>1786</v>
      </c>
      <c r="G16" s="20" t="s">
        <v>147</v>
      </c>
      <c r="H16" s="20" t="s">
        <v>35</v>
      </c>
      <c r="I16" s="20" t="s">
        <v>20</v>
      </c>
      <c r="J16" s="20" t="s">
        <v>1787</v>
      </c>
      <c r="K16" s="20" t="s">
        <v>19</v>
      </c>
      <c r="L16" s="19">
        <v>97.9</v>
      </c>
      <c r="M16" s="32"/>
      <c r="N16" s="20">
        <v>55</v>
      </c>
      <c r="O16" s="20">
        <v>42</v>
      </c>
      <c r="P16" s="20">
        <f t="shared" si="0"/>
        <v>2310</v>
      </c>
      <c r="Q16" s="32">
        <f t="shared" si="1"/>
        <v>23.595505617977526</v>
      </c>
      <c r="R16" s="20"/>
      <c r="S16" s="20"/>
      <c r="T16" s="20">
        <v>5</v>
      </c>
    </row>
    <row r="17" spans="1:20" ht="12.75">
      <c r="A17" s="20">
        <v>12</v>
      </c>
      <c r="B17" s="44" t="s">
        <v>443</v>
      </c>
      <c r="C17" s="105" t="s">
        <v>27</v>
      </c>
      <c r="D17" s="20" t="s">
        <v>1765</v>
      </c>
      <c r="E17" s="20">
        <v>100</v>
      </c>
      <c r="F17" s="20" t="s">
        <v>471</v>
      </c>
      <c r="G17" s="20" t="s">
        <v>134</v>
      </c>
      <c r="H17" s="20" t="s">
        <v>23</v>
      </c>
      <c r="I17" s="20" t="s">
        <v>20</v>
      </c>
      <c r="J17" s="46">
        <v>37338</v>
      </c>
      <c r="K17" s="20" t="s">
        <v>165</v>
      </c>
      <c r="L17" s="19">
        <v>95.5</v>
      </c>
      <c r="M17" s="32">
        <v>0.6399</v>
      </c>
      <c r="N17" s="20">
        <v>55</v>
      </c>
      <c r="O17" s="20">
        <v>59</v>
      </c>
      <c r="P17" s="20">
        <f t="shared" si="0"/>
        <v>3245</v>
      </c>
      <c r="Q17" s="32">
        <f t="shared" si="1"/>
        <v>33.97905759162304</v>
      </c>
      <c r="R17" s="20"/>
      <c r="S17" s="20"/>
      <c r="T17" s="20">
        <v>12</v>
      </c>
    </row>
    <row r="18" spans="1:20" ht="12.75">
      <c r="A18" s="20">
        <v>12</v>
      </c>
      <c r="B18" s="44" t="s">
        <v>443</v>
      </c>
      <c r="C18" s="105" t="s">
        <v>27</v>
      </c>
      <c r="D18" s="20" t="s">
        <v>1765</v>
      </c>
      <c r="E18" s="20">
        <v>100</v>
      </c>
      <c r="F18" s="20" t="s">
        <v>1776</v>
      </c>
      <c r="G18" s="20" t="s">
        <v>583</v>
      </c>
      <c r="H18" s="20" t="s">
        <v>23</v>
      </c>
      <c r="I18" s="20" t="s">
        <v>20</v>
      </c>
      <c r="J18" s="46">
        <v>28114</v>
      </c>
      <c r="K18" s="20" t="s">
        <v>151</v>
      </c>
      <c r="L18" s="19">
        <v>91.3</v>
      </c>
      <c r="M18" s="32">
        <v>0.5821</v>
      </c>
      <c r="N18" s="20">
        <v>75</v>
      </c>
      <c r="O18" s="20">
        <v>40</v>
      </c>
      <c r="P18" s="20">
        <f t="shared" si="0"/>
        <v>3000</v>
      </c>
      <c r="Q18" s="32">
        <f t="shared" si="1"/>
        <v>32.85870755750274</v>
      </c>
      <c r="R18" s="20"/>
      <c r="S18" s="20" t="s">
        <v>584</v>
      </c>
      <c r="T18" s="20">
        <v>12</v>
      </c>
    </row>
    <row r="19" spans="1:20" ht="12.75">
      <c r="A19" s="20">
        <v>12</v>
      </c>
      <c r="B19" s="44" t="s">
        <v>443</v>
      </c>
      <c r="C19" s="105" t="s">
        <v>27</v>
      </c>
      <c r="D19" s="20" t="s">
        <v>1765</v>
      </c>
      <c r="E19" s="20">
        <v>110</v>
      </c>
      <c r="F19" s="20" t="s">
        <v>1785</v>
      </c>
      <c r="G19" s="20" t="s">
        <v>583</v>
      </c>
      <c r="H19" s="20" t="s">
        <v>23</v>
      </c>
      <c r="I19" s="20" t="s">
        <v>20</v>
      </c>
      <c r="J19" s="46">
        <v>25819</v>
      </c>
      <c r="K19" s="20" t="s">
        <v>52</v>
      </c>
      <c r="L19" s="19">
        <v>104.6</v>
      </c>
      <c r="M19" s="32">
        <v>0.6081</v>
      </c>
      <c r="N19" s="20">
        <v>75</v>
      </c>
      <c r="O19" s="20">
        <v>72</v>
      </c>
      <c r="P19" s="20">
        <f t="shared" si="0"/>
        <v>5400</v>
      </c>
      <c r="Q19" s="32">
        <f t="shared" si="1"/>
        <v>51.62523900573614</v>
      </c>
      <c r="R19" s="20"/>
      <c r="S19" s="20"/>
      <c r="T19" s="20">
        <v>12</v>
      </c>
    </row>
    <row r="20" spans="1:20" ht="12.75">
      <c r="A20" s="20">
        <v>12</v>
      </c>
      <c r="B20" s="44" t="s">
        <v>443</v>
      </c>
      <c r="C20" s="105" t="s">
        <v>27</v>
      </c>
      <c r="D20" s="20" t="s">
        <v>1765</v>
      </c>
      <c r="E20" s="20">
        <v>90</v>
      </c>
      <c r="F20" s="20" t="s">
        <v>1696</v>
      </c>
      <c r="G20" s="20" t="s">
        <v>1261</v>
      </c>
      <c r="H20" s="20" t="s">
        <v>196</v>
      </c>
      <c r="I20" s="20" t="s">
        <v>20</v>
      </c>
      <c r="J20" s="46">
        <v>23905</v>
      </c>
      <c r="K20" s="20" t="s">
        <v>123</v>
      </c>
      <c r="L20" s="19">
        <v>89.5</v>
      </c>
      <c r="M20" s="32">
        <v>0.7523</v>
      </c>
      <c r="N20" s="20">
        <v>75</v>
      </c>
      <c r="O20" s="20">
        <v>56</v>
      </c>
      <c r="P20" s="20">
        <f t="shared" si="0"/>
        <v>4200</v>
      </c>
      <c r="Q20" s="32">
        <f t="shared" si="1"/>
        <v>46.927374301675975</v>
      </c>
      <c r="R20" s="20"/>
      <c r="S20" s="20" t="s">
        <v>1774</v>
      </c>
      <c r="T20" s="20">
        <v>12</v>
      </c>
    </row>
    <row r="21" spans="1:20" ht="12.75">
      <c r="A21" s="20">
        <v>12</v>
      </c>
      <c r="B21" s="44" t="s">
        <v>443</v>
      </c>
      <c r="C21" s="105" t="s">
        <v>27</v>
      </c>
      <c r="D21" s="20" t="s">
        <v>1765</v>
      </c>
      <c r="E21" s="20">
        <v>90</v>
      </c>
      <c r="F21" s="20" t="s">
        <v>468</v>
      </c>
      <c r="G21" s="20" t="s">
        <v>134</v>
      </c>
      <c r="H21" s="20" t="s">
        <v>23</v>
      </c>
      <c r="I21" s="20" t="s">
        <v>20</v>
      </c>
      <c r="J21" s="46">
        <v>22122</v>
      </c>
      <c r="K21" s="20" t="s">
        <v>158</v>
      </c>
      <c r="L21" s="19">
        <v>84</v>
      </c>
      <c r="M21" s="32">
        <v>0.939</v>
      </c>
      <c r="N21" s="20">
        <v>75</v>
      </c>
      <c r="O21" s="20">
        <v>39</v>
      </c>
      <c r="P21" s="20">
        <f t="shared" si="0"/>
        <v>2925</v>
      </c>
      <c r="Q21" s="32">
        <f t="shared" si="1"/>
        <v>34.82142857142857</v>
      </c>
      <c r="R21" s="20"/>
      <c r="S21" s="20"/>
      <c r="T21" s="20">
        <v>12</v>
      </c>
    </row>
    <row r="22" spans="1:20" ht="12.75">
      <c r="A22" s="20">
        <v>12</v>
      </c>
      <c r="B22" s="44" t="s">
        <v>443</v>
      </c>
      <c r="C22" s="105" t="s">
        <v>27</v>
      </c>
      <c r="D22" s="20" t="s">
        <v>1765</v>
      </c>
      <c r="E22" s="20">
        <v>90</v>
      </c>
      <c r="F22" s="20" t="s">
        <v>1014</v>
      </c>
      <c r="G22" s="20" t="s">
        <v>134</v>
      </c>
      <c r="H22" s="20" t="s">
        <v>196</v>
      </c>
      <c r="I22" s="20" t="s">
        <v>20</v>
      </c>
      <c r="J22" s="46">
        <v>19844</v>
      </c>
      <c r="K22" s="20" t="s">
        <v>53</v>
      </c>
      <c r="L22" s="19">
        <v>89.6</v>
      </c>
      <c r="M22" s="32">
        <v>1.0946</v>
      </c>
      <c r="N22" s="20">
        <v>75</v>
      </c>
      <c r="O22" s="20">
        <v>27</v>
      </c>
      <c r="P22" s="20">
        <f t="shared" si="0"/>
        <v>2025</v>
      </c>
      <c r="Q22" s="32">
        <f t="shared" si="1"/>
        <v>22.60044642857143</v>
      </c>
      <c r="R22" s="20"/>
      <c r="S22" s="20"/>
      <c r="T22" s="20">
        <v>12</v>
      </c>
    </row>
    <row r="23" spans="1:20" ht="12.75">
      <c r="A23" s="20">
        <v>12</v>
      </c>
      <c r="B23" s="44" t="s">
        <v>443</v>
      </c>
      <c r="C23" s="105" t="s">
        <v>27</v>
      </c>
      <c r="D23" s="20" t="s">
        <v>1765</v>
      </c>
      <c r="E23" s="20">
        <v>75</v>
      </c>
      <c r="F23" s="20" t="s">
        <v>1769</v>
      </c>
      <c r="G23" s="20" t="s">
        <v>134</v>
      </c>
      <c r="H23" s="20" t="s">
        <v>23</v>
      </c>
      <c r="I23" s="20" t="s">
        <v>20</v>
      </c>
      <c r="J23" s="46">
        <v>33333</v>
      </c>
      <c r="K23" s="20" t="s">
        <v>19</v>
      </c>
      <c r="L23" s="19">
        <v>73</v>
      </c>
      <c r="M23" s="32">
        <v>0.6789</v>
      </c>
      <c r="N23" s="20">
        <v>75</v>
      </c>
      <c r="O23" s="20">
        <v>38</v>
      </c>
      <c r="P23" s="20">
        <f t="shared" si="0"/>
        <v>2850</v>
      </c>
      <c r="Q23" s="32">
        <f t="shared" si="1"/>
        <v>39.04109589041096</v>
      </c>
      <c r="R23" s="20"/>
      <c r="S23" s="20"/>
      <c r="T23" s="20">
        <v>12</v>
      </c>
    </row>
    <row r="24" spans="1:20" ht="12.75">
      <c r="A24" s="20">
        <v>5</v>
      </c>
      <c r="B24" s="44" t="s">
        <v>445</v>
      </c>
      <c r="C24" s="105" t="s">
        <v>27</v>
      </c>
      <c r="D24" s="20" t="s">
        <v>1765</v>
      </c>
      <c r="E24" s="20">
        <v>90</v>
      </c>
      <c r="F24" s="20" t="s">
        <v>1772</v>
      </c>
      <c r="G24" s="20" t="s">
        <v>329</v>
      </c>
      <c r="H24" s="20" t="s">
        <v>23</v>
      </c>
      <c r="I24" s="20" t="s">
        <v>20</v>
      </c>
      <c r="J24" s="46">
        <v>28895</v>
      </c>
      <c r="K24" s="20" t="s">
        <v>19</v>
      </c>
      <c r="L24" s="19">
        <v>87.5</v>
      </c>
      <c r="M24" s="32">
        <v>0.5956</v>
      </c>
      <c r="N24" s="20">
        <v>75</v>
      </c>
      <c r="O24" s="20">
        <v>45</v>
      </c>
      <c r="P24" s="20">
        <f t="shared" si="0"/>
        <v>3375</v>
      </c>
      <c r="Q24" s="32">
        <f t="shared" si="1"/>
        <v>38.57142857142857</v>
      </c>
      <c r="R24" s="20"/>
      <c r="S24" s="20" t="s">
        <v>346</v>
      </c>
      <c r="T24" s="20">
        <v>5</v>
      </c>
    </row>
    <row r="25" spans="1:20" ht="12.75">
      <c r="A25" s="20">
        <v>3</v>
      </c>
      <c r="B25" s="44" t="s">
        <v>1323</v>
      </c>
      <c r="C25" s="105" t="s">
        <v>27</v>
      </c>
      <c r="D25" s="20" t="s">
        <v>1765</v>
      </c>
      <c r="E25" s="20">
        <v>110</v>
      </c>
      <c r="F25" s="20" t="s">
        <v>1843</v>
      </c>
      <c r="G25" s="20" t="s">
        <v>789</v>
      </c>
      <c r="H25" s="20" t="s">
        <v>35</v>
      </c>
      <c r="I25" s="20" t="s">
        <v>20</v>
      </c>
      <c r="J25" s="46">
        <v>30451</v>
      </c>
      <c r="K25" s="20" t="s">
        <v>19</v>
      </c>
      <c r="L25" s="19">
        <v>104.2</v>
      </c>
      <c r="M25" s="32">
        <v>0.5452</v>
      </c>
      <c r="N25" s="20">
        <v>75</v>
      </c>
      <c r="O25" s="20">
        <v>44</v>
      </c>
      <c r="P25" s="20">
        <f t="shared" si="0"/>
        <v>3300</v>
      </c>
      <c r="Q25" s="32">
        <f t="shared" si="1"/>
        <v>31.669865642994242</v>
      </c>
      <c r="R25" s="20"/>
      <c r="S25" s="20"/>
      <c r="T25" s="20">
        <v>3</v>
      </c>
    </row>
    <row r="26" spans="1:20" ht="12.75">
      <c r="A26" s="20">
        <v>12</v>
      </c>
      <c r="B26" s="44" t="s">
        <v>443</v>
      </c>
      <c r="C26" s="105" t="s">
        <v>27</v>
      </c>
      <c r="D26" s="20" t="s">
        <v>1765</v>
      </c>
      <c r="E26" s="20">
        <v>100</v>
      </c>
      <c r="F26" s="20" t="s">
        <v>1781</v>
      </c>
      <c r="G26" s="20" t="s">
        <v>134</v>
      </c>
      <c r="H26" s="20" t="s">
        <v>23</v>
      </c>
      <c r="I26" s="20" t="s">
        <v>20</v>
      </c>
      <c r="J26" s="46">
        <v>25954</v>
      </c>
      <c r="K26" s="20" t="s">
        <v>52</v>
      </c>
      <c r="L26" s="19">
        <v>96.6</v>
      </c>
      <c r="M26" s="32">
        <v>0.6148</v>
      </c>
      <c r="N26" s="45">
        <v>100</v>
      </c>
      <c r="O26" s="20">
        <v>34</v>
      </c>
      <c r="P26" s="20">
        <f t="shared" si="0"/>
        <v>3400</v>
      </c>
      <c r="Q26" s="32">
        <f t="shared" si="1"/>
        <v>35.196687370600415</v>
      </c>
      <c r="R26" s="20"/>
      <c r="S26" s="20"/>
      <c r="T26" s="20">
        <v>12</v>
      </c>
    </row>
    <row r="27" spans="1:20" ht="12.75">
      <c r="A27" s="20">
        <v>12</v>
      </c>
      <c r="B27" s="44" t="s">
        <v>443</v>
      </c>
      <c r="C27" s="105" t="s">
        <v>27</v>
      </c>
      <c r="D27" s="20" t="s">
        <v>1765</v>
      </c>
      <c r="E27" s="20">
        <v>82.5</v>
      </c>
      <c r="F27" s="20" t="s">
        <v>1770</v>
      </c>
      <c r="G27" s="20" t="s">
        <v>1240</v>
      </c>
      <c r="H27" s="20" t="s">
        <v>352</v>
      </c>
      <c r="I27" s="20" t="s">
        <v>20</v>
      </c>
      <c r="J27" s="46">
        <v>33460</v>
      </c>
      <c r="K27" s="20" t="s">
        <v>19</v>
      </c>
      <c r="L27" s="19">
        <v>80.8</v>
      </c>
      <c r="M27" s="32">
        <v>0.6284</v>
      </c>
      <c r="N27" s="20">
        <v>100</v>
      </c>
      <c r="O27" s="20">
        <v>25</v>
      </c>
      <c r="P27" s="20">
        <f t="shared" si="0"/>
        <v>2500</v>
      </c>
      <c r="Q27" s="32">
        <f t="shared" si="1"/>
        <v>30.940594059405942</v>
      </c>
      <c r="R27" s="20"/>
      <c r="S27" s="20" t="s">
        <v>1771</v>
      </c>
      <c r="T27" s="20">
        <v>12</v>
      </c>
    </row>
    <row r="28" spans="1:20" ht="12.75">
      <c r="A28" s="20">
        <v>5</v>
      </c>
      <c r="B28" s="44" t="s">
        <v>445</v>
      </c>
      <c r="C28" s="105" t="s">
        <v>27</v>
      </c>
      <c r="D28" s="20" t="s">
        <v>1765</v>
      </c>
      <c r="E28" s="20">
        <v>100</v>
      </c>
      <c r="F28" s="20" t="s">
        <v>1775</v>
      </c>
      <c r="G28" s="20" t="s">
        <v>1330</v>
      </c>
      <c r="H28" s="20" t="s">
        <v>23</v>
      </c>
      <c r="I28" s="20" t="s">
        <v>20</v>
      </c>
      <c r="J28" s="46">
        <v>32720</v>
      </c>
      <c r="K28" s="20" t="s">
        <v>19</v>
      </c>
      <c r="L28" s="19">
        <v>98.7</v>
      </c>
      <c r="M28" s="32">
        <v>0.5573</v>
      </c>
      <c r="N28" s="20">
        <v>100</v>
      </c>
      <c r="O28" s="20">
        <v>30</v>
      </c>
      <c r="P28" s="20">
        <f t="shared" si="0"/>
        <v>3000</v>
      </c>
      <c r="Q28" s="32">
        <f t="shared" si="1"/>
        <v>30.3951367781155</v>
      </c>
      <c r="R28" s="20"/>
      <c r="S28" s="20" t="s">
        <v>1331</v>
      </c>
      <c r="T28" s="20">
        <v>5</v>
      </c>
    </row>
    <row r="29" spans="1:20" ht="12.75">
      <c r="A29" s="20">
        <v>3</v>
      </c>
      <c r="B29" s="44" t="s">
        <v>1323</v>
      </c>
      <c r="C29" s="105" t="s">
        <v>27</v>
      </c>
      <c r="D29" s="20" t="s">
        <v>1765</v>
      </c>
      <c r="E29" s="20">
        <v>100</v>
      </c>
      <c r="F29" s="20" t="s">
        <v>1782</v>
      </c>
      <c r="G29" s="20" t="s">
        <v>583</v>
      </c>
      <c r="H29" s="20" t="s">
        <v>23</v>
      </c>
      <c r="I29" s="20" t="s">
        <v>20</v>
      </c>
      <c r="J29" s="46">
        <v>31153</v>
      </c>
      <c r="K29" s="20" t="s">
        <v>19</v>
      </c>
      <c r="L29" s="19">
        <v>95.3</v>
      </c>
      <c r="M29" s="32">
        <v>0.5669</v>
      </c>
      <c r="N29" s="20">
        <v>100</v>
      </c>
      <c r="O29" s="20">
        <v>28</v>
      </c>
      <c r="P29" s="20">
        <f t="shared" si="0"/>
        <v>2800</v>
      </c>
      <c r="Q29" s="32">
        <f t="shared" si="1"/>
        <v>29.380902413431272</v>
      </c>
      <c r="R29" s="20"/>
      <c r="S29" s="20" t="s">
        <v>584</v>
      </c>
      <c r="T29" s="20">
        <v>3</v>
      </c>
    </row>
    <row r="30" spans="1:20" ht="12.75">
      <c r="A30" s="20">
        <v>12</v>
      </c>
      <c r="B30" s="44" t="s">
        <v>443</v>
      </c>
      <c r="C30" s="105" t="s">
        <v>27</v>
      </c>
      <c r="D30" s="20" t="s">
        <v>1765</v>
      </c>
      <c r="E30" s="20">
        <v>110</v>
      </c>
      <c r="F30" s="20" t="s">
        <v>1705</v>
      </c>
      <c r="G30" s="20" t="s">
        <v>1182</v>
      </c>
      <c r="H30" s="20" t="s">
        <v>418</v>
      </c>
      <c r="I30" s="20" t="s">
        <v>20</v>
      </c>
      <c r="J30" s="46">
        <v>28872</v>
      </c>
      <c r="K30" s="20" t="s">
        <v>19</v>
      </c>
      <c r="L30" s="19">
        <v>109.3</v>
      </c>
      <c r="M30" s="32">
        <v>0.5373</v>
      </c>
      <c r="N30" s="20">
        <v>125</v>
      </c>
      <c r="O30" s="20">
        <v>14</v>
      </c>
      <c r="P30" s="20">
        <f t="shared" si="0"/>
        <v>1750</v>
      </c>
      <c r="Q30" s="32">
        <f t="shared" si="1"/>
        <v>16.010978956999086</v>
      </c>
      <c r="R30" s="20"/>
      <c r="S30" s="20" t="s">
        <v>988</v>
      </c>
      <c r="T30" s="20">
        <v>12</v>
      </c>
    </row>
    <row r="31" spans="1:20" ht="12.75">
      <c r="A31" s="20">
        <v>5</v>
      </c>
      <c r="B31" s="44" t="s">
        <v>445</v>
      </c>
      <c r="C31" s="105" t="s">
        <v>27</v>
      </c>
      <c r="D31" s="20" t="s">
        <v>1765</v>
      </c>
      <c r="E31" s="20">
        <v>125</v>
      </c>
      <c r="F31" s="20" t="s">
        <v>1789</v>
      </c>
      <c r="G31" s="20" t="s">
        <v>134</v>
      </c>
      <c r="H31" s="20" t="s">
        <v>23</v>
      </c>
      <c r="I31" s="20" t="s">
        <v>20</v>
      </c>
      <c r="J31" s="20" t="s">
        <v>1790</v>
      </c>
      <c r="K31" s="20" t="s">
        <v>19</v>
      </c>
      <c r="L31" s="19">
        <v>120.7</v>
      </c>
      <c r="M31" s="32"/>
      <c r="N31" s="20">
        <v>125</v>
      </c>
      <c r="O31" s="20">
        <v>11</v>
      </c>
      <c r="P31" s="20">
        <f t="shared" si="0"/>
        <v>1375</v>
      </c>
      <c r="Q31" s="32">
        <f t="shared" si="1"/>
        <v>11.391880695940348</v>
      </c>
      <c r="R31" s="20"/>
      <c r="S31" s="20"/>
      <c r="T31" s="20">
        <v>5</v>
      </c>
    </row>
    <row r="32" spans="1:20" ht="12.75">
      <c r="A32" s="20">
        <v>12</v>
      </c>
      <c r="B32" s="44" t="s">
        <v>443</v>
      </c>
      <c r="C32" s="105" t="s">
        <v>27</v>
      </c>
      <c r="D32" s="20" t="s">
        <v>1765</v>
      </c>
      <c r="E32" s="20">
        <v>100</v>
      </c>
      <c r="F32" s="20" t="s">
        <v>1791</v>
      </c>
      <c r="G32" s="20" t="s">
        <v>1792</v>
      </c>
      <c r="H32" s="20" t="s">
        <v>145</v>
      </c>
      <c r="I32" s="20" t="s">
        <v>20</v>
      </c>
      <c r="J32" s="46">
        <v>31118</v>
      </c>
      <c r="K32" s="20" t="s">
        <v>19</v>
      </c>
      <c r="L32" s="19">
        <v>92.3</v>
      </c>
      <c r="M32" s="32">
        <v>0.5768</v>
      </c>
      <c r="N32" s="20">
        <v>150</v>
      </c>
      <c r="O32" s="20">
        <v>25</v>
      </c>
      <c r="P32" s="20">
        <f t="shared" si="0"/>
        <v>3750</v>
      </c>
      <c r="Q32" s="32">
        <f t="shared" si="1"/>
        <v>40.62838569880824</v>
      </c>
      <c r="R32" s="20"/>
      <c r="S32" s="20"/>
      <c r="T32" s="20">
        <v>12</v>
      </c>
    </row>
    <row r="33" spans="1:20" ht="12.75">
      <c r="A33" s="20"/>
      <c r="B33" s="44"/>
      <c r="C33" s="105"/>
      <c r="D33" s="20"/>
      <c r="E33" s="20"/>
      <c r="F33" s="31" t="s">
        <v>383</v>
      </c>
      <c r="G33" s="31" t="s">
        <v>127</v>
      </c>
      <c r="H33" s="20"/>
      <c r="I33" s="20"/>
      <c r="J33" s="46"/>
      <c r="K33" s="20"/>
      <c r="L33" s="19"/>
      <c r="M33" s="32"/>
      <c r="N33" s="20"/>
      <c r="O33" s="20"/>
      <c r="P33" s="20"/>
      <c r="Q33" s="32"/>
      <c r="R33" s="20"/>
      <c r="S33" s="20"/>
      <c r="T33" s="20"/>
    </row>
    <row r="34" spans="1:20" ht="12.75">
      <c r="A34" s="20">
        <v>12</v>
      </c>
      <c r="B34" s="44" t="s">
        <v>443</v>
      </c>
      <c r="C34" s="105" t="s">
        <v>37</v>
      </c>
      <c r="D34" s="20" t="s">
        <v>1765</v>
      </c>
      <c r="E34" s="20">
        <v>56</v>
      </c>
      <c r="F34" s="20" t="s">
        <v>1793</v>
      </c>
      <c r="G34" s="20" t="s">
        <v>116</v>
      </c>
      <c r="H34" s="20" t="s">
        <v>23</v>
      </c>
      <c r="I34" s="20" t="s">
        <v>20</v>
      </c>
      <c r="J34" s="46">
        <v>29855</v>
      </c>
      <c r="K34" s="20" t="s">
        <v>19</v>
      </c>
      <c r="L34" s="19">
        <v>55.7</v>
      </c>
      <c r="M34" s="32"/>
      <c r="N34" s="20">
        <v>35</v>
      </c>
      <c r="O34" s="20">
        <v>40</v>
      </c>
      <c r="P34" s="20">
        <f>O34*N34</f>
        <v>1400</v>
      </c>
      <c r="Q34" s="32">
        <f>P34/L34</f>
        <v>25.134649910233392</v>
      </c>
      <c r="R34" s="20"/>
      <c r="S34" s="20"/>
      <c r="T34" s="20">
        <v>12</v>
      </c>
    </row>
    <row r="35" spans="1:20" ht="12.75">
      <c r="A35" s="20">
        <v>5</v>
      </c>
      <c r="B35" s="44" t="s">
        <v>445</v>
      </c>
      <c r="C35" s="105" t="s">
        <v>37</v>
      </c>
      <c r="D35" s="20" t="s">
        <v>1765</v>
      </c>
      <c r="E35" s="20">
        <v>82.5</v>
      </c>
      <c r="F35" s="20" t="s">
        <v>1794</v>
      </c>
      <c r="G35" s="20" t="s">
        <v>887</v>
      </c>
      <c r="H35" s="20" t="s">
        <v>23</v>
      </c>
      <c r="I35" s="46" t="s">
        <v>20</v>
      </c>
      <c r="J35" s="46">
        <v>27564</v>
      </c>
      <c r="K35" s="20" t="s">
        <v>19</v>
      </c>
      <c r="L35" s="19">
        <v>80.6</v>
      </c>
      <c r="M35" s="32"/>
      <c r="N35" s="20">
        <v>35</v>
      </c>
      <c r="O35" s="20">
        <v>35</v>
      </c>
      <c r="P35" s="20">
        <f>O35*N35</f>
        <v>1225</v>
      </c>
      <c r="Q35" s="32">
        <f>P35/L35</f>
        <v>15.198511166253104</v>
      </c>
      <c r="R35" s="20"/>
      <c r="S35" s="20" t="s">
        <v>1180</v>
      </c>
      <c r="T35" s="20">
        <v>5</v>
      </c>
    </row>
    <row r="36" spans="1:20" ht="12.75">
      <c r="A36" s="20"/>
      <c r="B36" s="44"/>
      <c r="C36" s="105"/>
      <c r="D36" s="20"/>
      <c r="E36" s="20"/>
      <c r="F36" s="31" t="s">
        <v>383</v>
      </c>
      <c r="G36" s="31" t="s">
        <v>130</v>
      </c>
      <c r="H36" s="20"/>
      <c r="I36" s="20"/>
      <c r="J36" s="46"/>
      <c r="K36" s="20"/>
      <c r="L36" s="19"/>
      <c r="M36" s="32"/>
      <c r="N36" s="20"/>
      <c r="O36" s="20"/>
      <c r="P36" s="20"/>
      <c r="Q36" s="32"/>
      <c r="R36" s="20"/>
      <c r="S36" s="20"/>
      <c r="T36" s="20"/>
    </row>
    <row r="37" spans="1:20" ht="12.75">
      <c r="A37" s="20">
        <v>12</v>
      </c>
      <c r="B37" s="44" t="s">
        <v>443</v>
      </c>
      <c r="C37" s="105" t="s">
        <v>37</v>
      </c>
      <c r="D37" s="20" t="s">
        <v>1765</v>
      </c>
      <c r="E37" s="20">
        <v>100</v>
      </c>
      <c r="F37" s="20" t="s">
        <v>1818</v>
      </c>
      <c r="G37" s="20" t="s">
        <v>1261</v>
      </c>
      <c r="H37" s="20" t="s">
        <v>196</v>
      </c>
      <c r="I37" s="20" t="s">
        <v>20</v>
      </c>
      <c r="J37" s="46">
        <v>28360</v>
      </c>
      <c r="K37" s="20" t="s">
        <v>151</v>
      </c>
      <c r="L37" s="19">
        <v>99.6</v>
      </c>
      <c r="M37" s="32"/>
      <c r="N37" s="20">
        <v>55</v>
      </c>
      <c r="O37" s="20">
        <v>152</v>
      </c>
      <c r="P37" s="20">
        <f aca="true" t="shared" si="2" ref="P37:P68">O37*N37</f>
        <v>8360</v>
      </c>
      <c r="Q37" s="32">
        <f aca="true" t="shared" si="3" ref="Q37:Q68">P37/L37</f>
        <v>83.93574297188755</v>
      </c>
      <c r="R37" s="20"/>
      <c r="S37" s="20" t="s">
        <v>1819</v>
      </c>
      <c r="T37" s="20">
        <v>12</v>
      </c>
    </row>
    <row r="38" spans="1:20" ht="12.75">
      <c r="A38" s="20">
        <v>5</v>
      </c>
      <c r="B38" s="44" t="s">
        <v>445</v>
      </c>
      <c r="C38" s="105" t="s">
        <v>37</v>
      </c>
      <c r="D38" s="20" t="s">
        <v>1765</v>
      </c>
      <c r="E38" s="20">
        <v>90</v>
      </c>
      <c r="F38" s="20" t="s">
        <v>1803</v>
      </c>
      <c r="G38" s="20" t="s">
        <v>1804</v>
      </c>
      <c r="H38" s="20" t="s">
        <v>23</v>
      </c>
      <c r="I38" s="20" t="s">
        <v>20</v>
      </c>
      <c r="J38" s="46">
        <v>27655</v>
      </c>
      <c r="K38" s="20" t="s">
        <v>151</v>
      </c>
      <c r="L38" s="19">
        <v>89.9</v>
      </c>
      <c r="M38" s="32"/>
      <c r="N38" s="20">
        <v>55</v>
      </c>
      <c r="O38" s="20">
        <v>92</v>
      </c>
      <c r="P38" s="20">
        <f t="shared" si="2"/>
        <v>5060</v>
      </c>
      <c r="Q38" s="32">
        <f t="shared" si="3"/>
        <v>56.28476084538376</v>
      </c>
      <c r="R38" s="20"/>
      <c r="S38" s="20" t="s">
        <v>1805</v>
      </c>
      <c r="T38" s="20">
        <v>5</v>
      </c>
    </row>
    <row r="39" spans="1:20" ht="12.75">
      <c r="A39" s="20">
        <v>3</v>
      </c>
      <c r="B39" s="44" t="s">
        <v>1323</v>
      </c>
      <c r="C39" s="105" t="s">
        <v>37</v>
      </c>
      <c r="D39" s="20" t="s">
        <v>1765</v>
      </c>
      <c r="E39" s="20">
        <v>100</v>
      </c>
      <c r="F39" s="20" t="s">
        <v>1815</v>
      </c>
      <c r="G39" s="20" t="s">
        <v>1261</v>
      </c>
      <c r="H39" s="20" t="s">
        <v>196</v>
      </c>
      <c r="I39" s="20" t="s">
        <v>20</v>
      </c>
      <c r="J39" s="46">
        <v>28729</v>
      </c>
      <c r="K39" s="20" t="s">
        <v>151</v>
      </c>
      <c r="L39" s="19">
        <v>93.2</v>
      </c>
      <c r="M39" s="32"/>
      <c r="N39" s="20">
        <v>55</v>
      </c>
      <c r="O39" s="20">
        <v>91</v>
      </c>
      <c r="P39" s="20">
        <f t="shared" si="2"/>
        <v>5005</v>
      </c>
      <c r="Q39" s="32">
        <f t="shared" si="3"/>
        <v>53.701716738197426</v>
      </c>
      <c r="R39" s="20"/>
      <c r="S39" s="20"/>
      <c r="T39" s="20">
        <v>3</v>
      </c>
    </row>
    <row r="40" spans="1:20" ht="12.75">
      <c r="A40" s="20">
        <v>2</v>
      </c>
      <c r="B40" s="44" t="s">
        <v>1324</v>
      </c>
      <c r="C40" s="105" t="s">
        <v>37</v>
      </c>
      <c r="D40" s="20" t="s">
        <v>1765</v>
      </c>
      <c r="E40" s="20">
        <v>90</v>
      </c>
      <c r="F40" s="20" t="s">
        <v>1809</v>
      </c>
      <c r="G40" s="20" t="s">
        <v>514</v>
      </c>
      <c r="H40" s="20" t="s">
        <v>23</v>
      </c>
      <c r="I40" s="20" t="s">
        <v>20</v>
      </c>
      <c r="J40" s="46">
        <v>27538</v>
      </c>
      <c r="K40" s="20" t="s">
        <v>151</v>
      </c>
      <c r="L40" s="19">
        <v>89.3</v>
      </c>
      <c r="M40" s="32"/>
      <c r="N40" s="20">
        <v>55</v>
      </c>
      <c r="O40" s="20">
        <v>67</v>
      </c>
      <c r="P40" s="20">
        <f t="shared" si="2"/>
        <v>3685</v>
      </c>
      <c r="Q40" s="32">
        <f t="shared" si="3"/>
        <v>41.265397536394175</v>
      </c>
      <c r="R40" s="20"/>
      <c r="S40" s="20" t="s">
        <v>990</v>
      </c>
      <c r="T40" s="20">
        <v>2</v>
      </c>
    </row>
    <row r="41" spans="1:20" ht="12.75">
      <c r="A41" s="20">
        <v>1</v>
      </c>
      <c r="B41" s="44" t="s">
        <v>1325</v>
      </c>
      <c r="C41" s="105" t="s">
        <v>37</v>
      </c>
      <c r="D41" s="20" t="s">
        <v>1765</v>
      </c>
      <c r="E41" s="20">
        <v>82.5</v>
      </c>
      <c r="F41" s="20" t="s">
        <v>1832</v>
      </c>
      <c r="G41" s="20" t="s">
        <v>1261</v>
      </c>
      <c r="H41" s="20" t="s">
        <v>196</v>
      </c>
      <c r="I41" s="20" t="s">
        <v>20</v>
      </c>
      <c r="J41" s="46">
        <v>27971</v>
      </c>
      <c r="K41" s="20" t="s">
        <v>151</v>
      </c>
      <c r="L41" s="19">
        <v>82.1</v>
      </c>
      <c r="M41" s="32"/>
      <c r="N41" s="20">
        <v>55</v>
      </c>
      <c r="O41" s="20">
        <v>59</v>
      </c>
      <c r="P41" s="20">
        <f t="shared" si="2"/>
        <v>3245</v>
      </c>
      <c r="Q41" s="32">
        <f t="shared" si="3"/>
        <v>39.52496954933009</v>
      </c>
      <c r="R41" s="20"/>
      <c r="S41" s="20"/>
      <c r="T41" s="20">
        <v>1</v>
      </c>
    </row>
    <row r="42" spans="1:20" ht="12.75">
      <c r="A42" s="20">
        <v>0</v>
      </c>
      <c r="B42" s="44" t="s">
        <v>1834</v>
      </c>
      <c r="C42" s="105" t="s">
        <v>37</v>
      </c>
      <c r="D42" s="20" t="s">
        <v>1765</v>
      </c>
      <c r="E42" s="20">
        <v>75</v>
      </c>
      <c r="F42" s="20" t="s">
        <v>1797</v>
      </c>
      <c r="G42" s="20" t="s">
        <v>583</v>
      </c>
      <c r="H42" s="20" t="s">
        <v>23</v>
      </c>
      <c r="I42" s="20" t="s">
        <v>20</v>
      </c>
      <c r="J42" s="46">
        <v>28205</v>
      </c>
      <c r="K42" s="20" t="s">
        <v>151</v>
      </c>
      <c r="L42" s="19">
        <v>72.3</v>
      </c>
      <c r="M42" s="32"/>
      <c r="N42" s="20">
        <v>55</v>
      </c>
      <c r="O42" s="20">
        <v>46</v>
      </c>
      <c r="P42" s="20">
        <f t="shared" si="2"/>
        <v>2530</v>
      </c>
      <c r="Q42" s="32">
        <f t="shared" si="3"/>
        <v>34.993084370677735</v>
      </c>
      <c r="R42" s="20"/>
      <c r="S42" s="20"/>
      <c r="T42" s="20">
        <v>0</v>
      </c>
    </row>
    <row r="43" spans="1:20" ht="12.75">
      <c r="A43" s="20">
        <v>0</v>
      </c>
      <c r="B43" s="44" t="s">
        <v>1835</v>
      </c>
      <c r="C43" s="105" t="s">
        <v>37</v>
      </c>
      <c r="D43" s="20" t="s">
        <v>1765</v>
      </c>
      <c r="E43" s="20">
        <v>90</v>
      </c>
      <c r="F43" s="20" t="s">
        <v>1211</v>
      </c>
      <c r="G43" s="20" t="s">
        <v>427</v>
      </c>
      <c r="H43" s="20" t="s">
        <v>23</v>
      </c>
      <c r="I43" s="20" t="s">
        <v>20</v>
      </c>
      <c r="J43" s="46">
        <v>28693</v>
      </c>
      <c r="K43" s="20" t="s">
        <v>151</v>
      </c>
      <c r="L43" s="19">
        <v>88.7</v>
      </c>
      <c r="M43" s="32"/>
      <c r="N43" s="20">
        <v>55</v>
      </c>
      <c r="O43" s="20">
        <v>53</v>
      </c>
      <c r="P43" s="20">
        <f t="shared" si="2"/>
        <v>2915</v>
      </c>
      <c r="Q43" s="32">
        <f t="shared" si="3"/>
        <v>32.86358511837655</v>
      </c>
      <c r="R43" s="20"/>
      <c r="S43" s="20" t="s">
        <v>1805</v>
      </c>
      <c r="T43" s="20">
        <v>0</v>
      </c>
    </row>
    <row r="44" spans="1:20" ht="12.75">
      <c r="A44" s="20">
        <v>0</v>
      </c>
      <c r="B44" s="44" t="s">
        <v>1836</v>
      </c>
      <c r="C44" s="105" t="s">
        <v>37</v>
      </c>
      <c r="D44" s="20" t="s">
        <v>1765</v>
      </c>
      <c r="E44" s="20">
        <v>75</v>
      </c>
      <c r="F44" s="20" t="s">
        <v>1215</v>
      </c>
      <c r="G44" s="20" t="s">
        <v>203</v>
      </c>
      <c r="H44" s="20" t="s">
        <v>23</v>
      </c>
      <c r="I44" s="20" t="s">
        <v>20</v>
      </c>
      <c r="J44" s="46">
        <v>27192</v>
      </c>
      <c r="K44" s="20" t="s">
        <v>151</v>
      </c>
      <c r="L44" s="19">
        <v>72.8</v>
      </c>
      <c r="M44" s="32"/>
      <c r="N44" s="20">
        <v>55</v>
      </c>
      <c r="O44" s="20">
        <v>41</v>
      </c>
      <c r="P44" s="20">
        <f t="shared" si="2"/>
        <v>2255</v>
      </c>
      <c r="Q44" s="32">
        <f t="shared" si="3"/>
        <v>30.975274725274726</v>
      </c>
      <c r="R44" s="20"/>
      <c r="S44" s="20"/>
      <c r="T44" s="20">
        <v>0</v>
      </c>
    </row>
    <row r="45" spans="1:20" ht="12.75">
      <c r="A45" s="20">
        <v>0</v>
      </c>
      <c r="B45" s="44" t="s">
        <v>1837</v>
      </c>
      <c r="C45" s="105" t="s">
        <v>37</v>
      </c>
      <c r="D45" s="20" t="s">
        <v>1765</v>
      </c>
      <c r="E45" s="20">
        <v>90</v>
      </c>
      <c r="F45" s="20" t="s">
        <v>1814</v>
      </c>
      <c r="G45" s="20" t="s">
        <v>644</v>
      </c>
      <c r="H45" s="20" t="s">
        <v>23</v>
      </c>
      <c r="I45" s="20" t="s">
        <v>20</v>
      </c>
      <c r="J45" s="46">
        <v>28706</v>
      </c>
      <c r="K45" s="20" t="s">
        <v>151</v>
      </c>
      <c r="L45" s="19">
        <v>89.2</v>
      </c>
      <c r="M45" s="32"/>
      <c r="N45" s="20">
        <v>55</v>
      </c>
      <c r="O45" s="20">
        <v>50</v>
      </c>
      <c r="P45" s="20">
        <f t="shared" si="2"/>
        <v>2750</v>
      </c>
      <c r="Q45" s="32">
        <f t="shared" si="3"/>
        <v>30.829596412556054</v>
      </c>
      <c r="R45" s="20"/>
      <c r="S45" s="20" t="s">
        <v>591</v>
      </c>
      <c r="T45" s="20">
        <v>0</v>
      </c>
    </row>
    <row r="46" spans="1:20" ht="12.75">
      <c r="A46" s="20">
        <v>12</v>
      </c>
      <c r="B46" s="44" t="s">
        <v>443</v>
      </c>
      <c r="C46" s="105" t="s">
        <v>37</v>
      </c>
      <c r="D46" s="20" t="s">
        <v>1765</v>
      </c>
      <c r="E46" s="20">
        <v>75</v>
      </c>
      <c r="F46" s="20" t="s">
        <v>1796</v>
      </c>
      <c r="G46" s="20" t="s">
        <v>583</v>
      </c>
      <c r="H46" s="20" t="s">
        <v>23</v>
      </c>
      <c r="I46" s="20" t="s">
        <v>20</v>
      </c>
      <c r="J46" s="46">
        <v>23657</v>
      </c>
      <c r="K46" s="20" t="s">
        <v>123</v>
      </c>
      <c r="L46" s="19">
        <v>72.9</v>
      </c>
      <c r="M46" s="32"/>
      <c r="N46" s="20">
        <v>55</v>
      </c>
      <c r="O46" s="20">
        <v>69</v>
      </c>
      <c r="P46" s="20">
        <f t="shared" si="2"/>
        <v>3795</v>
      </c>
      <c r="Q46" s="32">
        <f t="shared" si="3"/>
        <v>52.057613168724274</v>
      </c>
      <c r="R46" s="20"/>
      <c r="S46" s="20" t="s">
        <v>584</v>
      </c>
      <c r="T46" s="20">
        <v>12</v>
      </c>
    </row>
    <row r="47" spans="1:20" ht="12.75">
      <c r="A47" s="20">
        <v>5</v>
      </c>
      <c r="B47" s="44" t="s">
        <v>445</v>
      </c>
      <c r="C47" s="105" t="s">
        <v>37</v>
      </c>
      <c r="D47" s="20" t="s">
        <v>1765</v>
      </c>
      <c r="E47" s="20">
        <v>90</v>
      </c>
      <c r="F47" s="20" t="s">
        <v>1807</v>
      </c>
      <c r="G47" s="20" t="s">
        <v>1261</v>
      </c>
      <c r="H47" s="20" t="s">
        <v>196</v>
      </c>
      <c r="I47" s="20" t="s">
        <v>20</v>
      </c>
      <c r="J47" s="46">
        <v>23821</v>
      </c>
      <c r="K47" s="20" t="s">
        <v>123</v>
      </c>
      <c r="L47" s="19">
        <v>86.1</v>
      </c>
      <c r="M47" s="32"/>
      <c r="N47" s="20">
        <v>55</v>
      </c>
      <c r="O47" s="20">
        <v>75</v>
      </c>
      <c r="P47" s="20">
        <f t="shared" si="2"/>
        <v>4125</v>
      </c>
      <c r="Q47" s="32">
        <f t="shared" si="3"/>
        <v>47.90940766550523</v>
      </c>
      <c r="R47" s="20"/>
      <c r="S47" s="20" t="s">
        <v>1808</v>
      </c>
      <c r="T47" s="20">
        <v>5</v>
      </c>
    </row>
    <row r="48" spans="1:20" ht="12.75">
      <c r="A48" s="20">
        <v>3</v>
      </c>
      <c r="B48" s="44" t="s">
        <v>1323</v>
      </c>
      <c r="C48" s="105" t="s">
        <v>37</v>
      </c>
      <c r="D48" s="20" t="s">
        <v>1765</v>
      </c>
      <c r="E48" s="20">
        <v>67.5</v>
      </c>
      <c r="F48" s="20" t="s">
        <v>1795</v>
      </c>
      <c r="G48" s="20" t="s">
        <v>1261</v>
      </c>
      <c r="H48" s="20" t="s">
        <v>196</v>
      </c>
      <c r="I48" s="20" t="s">
        <v>20</v>
      </c>
      <c r="J48" s="46">
        <v>24952</v>
      </c>
      <c r="K48" s="20" t="s">
        <v>123</v>
      </c>
      <c r="L48" s="19">
        <v>63.7</v>
      </c>
      <c r="M48" s="32"/>
      <c r="N48" s="20">
        <v>55</v>
      </c>
      <c r="O48" s="20">
        <v>55</v>
      </c>
      <c r="P48" s="20">
        <f t="shared" si="2"/>
        <v>3025</v>
      </c>
      <c r="Q48" s="32">
        <f t="shared" si="3"/>
        <v>47.48822605965463</v>
      </c>
      <c r="R48" s="20"/>
      <c r="S48" s="20"/>
      <c r="T48" s="20">
        <v>3</v>
      </c>
    </row>
    <row r="49" spans="1:20" ht="12.75">
      <c r="A49" s="20">
        <v>2</v>
      </c>
      <c r="B49" s="44" t="s">
        <v>1324</v>
      </c>
      <c r="C49" s="105" t="s">
        <v>37</v>
      </c>
      <c r="D49" s="20" t="s">
        <v>1765</v>
      </c>
      <c r="E49" s="20">
        <v>90</v>
      </c>
      <c r="F49" s="20" t="s">
        <v>1813</v>
      </c>
      <c r="G49" s="20" t="s">
        <v>656</v>
      </c>
      <c r="H49" s="20" t="s">
        <v>34</v>
      </c>
      <c r="I49" s="20" t="s">
        <v>20</v>
      </c>
      <c r="J49" s="46">
        <v>24688</v>
      </c>
      <c r="K49" s="20" t="s">
        <v>123</v>
      </c>
      <c r="L49" s="19">
        <v>85.8</v>
      </c>
      <c r="M49" s="32"/>
      <c r="N49" s="20">
        <v>55</v>
      </c>
      <c r="O49" s="20">
        <v>54</v>
      </c>
      <c r="P49" s="20">
        <f t="shared" si="2"/>
        <v>2970</v>
      </c>
      <c r="Q49" s="32">
        <f t="shared" si="3"/>
        <v>34.61538461538461</v>
      </c>
      <c r="R49" s="20"/>
      <c r="S49" s="20"/>
      <c r="T49" s="20">
        <v>2</v>
      </c>
    </row>
    <row r="50" spans="1:20" ht="12.75">
      <c r="A50" s="20">
        <v>12</v>
      </c>
      <c r="B50" s="44" t="s">
        <v>443</v>
      </c>
      <c r="C50" s="105" t="s">
        <v>37</v>
      </c>
      <c r="D50" s="20" t="s">
        <v>1765</v>
      </c>
      <c r="E50" s="20">
        <v>100</v>
      </c>
      <c r="F50" s="20" t="s">
        <v>475</v>
      </c>
      <c r="G50" s="20" t="s">
        <v>134</v>
      </c>
      <c r="H50" s="20" t="s">
        <v>23</v>
      </c>
      <c r="I50" s="20" t="s">
        <v>20</v>
      </c>
      <c r="J50" s="46">
        <v>21851</v>
      </c>
      <c r="K50" s="20" t="s">
        <v>158</v>
      </c>
      <c r="L50" s="19">
        <v>95.2</v>
      </c>
      <c r="M50" s="32"/>
      <c r="N50" s="20">
        <v>55</v>
      </c>
      <c r="O50" s="20">
        <v>116</v>
      </c>
      <c r="P50" s="20">
        <f t="shared" si="2"/>
        <v>6380</v>
      </c>
      <c r="Q50" s="32">
        <f t="shared" si="3"/>
        <v>67.01680672268907</v>
      </c>
      <c r="R50" s="20"/>
      <c r="S50" s="20"/>
      <c r="T50" s="20">
        <v>12</v>
      </c>
    </row>
    <row r="51" spans="1:20" ht="12.75">
      <c r="A51" s="20">
        <v>5</v>
      </c>
      <c r="B51" s="44" t="s">
        <v>445</v>
      </c>
      <c r="C51" s="105" t="s">
        <v>37</v>
      </c>
      <c r="D51" s="20" t="s">
        <v>1765</v>
      </c>
      <c r="E51" s="20">
        <v>82.5</v>
      </c>
      <c r="F51" s="20" t="s">
        <v>1831</v>
      </c>
      <c r="G51" s="20" t="s">
        <v>134</v>
      </c>
      <c r="H51" s="20" t="s">
        <v>23</v>
      </c>
      <c r="I51" s="20" t="s">
        <v>20</v>
      </c>
      <c r="J51" s="46">
        <v>22825</v>
      </c>
      <c r="K51" s="20" t="s">
        <v>158</v>
      </c>
      <c r="L51" s="19">
        <v>80.9</v>
      </c>
      <c r="M51" s="32"/>
      <c r="N51" s="20">
        <v>55</v>
      </c>
      <c r="O51" s="75">
        <v>61</v>
      </c>
      <c r="P51" s="20">
        <f t="shared" si="2"/>
        <v>3355</v>
      </c>
      <c r="Q51" s="32">
        <f t="shared" si="3"/>
        <v>41.470951792336216</v>
      </c>
      <c r="R51" s="20"/>
      <c r="S51" s="20"/>
      <c r="T51" s="20">
        <v>5</v>
      </c>
    </row>
    <row r="52" spans="1:20" ht="12.75">
      <c r="A52" s="20">
        <v>3</v>
      </c>
      <c r="B52" s="44" t="s">
        <v>1323</v>
      </c>
      <c r="C52" s="105" t="s">
        <v>37</v>
      </c>
      <c r="D52" s="20" t="s">
        <v>1765</v>
      </c>
      <c r="E52" s="20">
        <v>82.5</v>
      </c>
      <c r="F52" s="20" t="s">
        <v>931</v>
      </c>
      <c r="G52" s="20" t="s">
        <v>427</v>
      </c>
      <c r="H52" s="20" t="s">
        <v>23</v>
      </c>
      <c r="I52" s="20" t="s">
        <v>20</v>
      </c>
      <c r="J52" s="46">
        <v>23008</v>
      </c>
      <c r="K52" s="20" t="s">
        <v>158</v>
      </c>
      <c r="L52" s="19">
        <v>82.5</v>
      </c>
      <c r="M52" s="32"/>
      <c r="N52" s="20">
        <v>55</v>
      </c>
      <c r="O52" s="20">
        <v>50</v>
      </c>
      <c r="P52" s="20">
        <f t="shared" si="2"/>
        <v>2750</v>
      </c>
      <c r="Q52" s="32">
        <f t="shared" si="3"/>
        <v>33.333333333333336</v>
      </c>
      <c r="R52" s="20"/>
      <c r="S52" s="20"/>
      <c r="T52" s="20">
        <v>3</v>
      </c>
    </row>
    <row r="53" spans="1:20" ht="12.75">
      <c r="A53" s="20">
        <v>0</v>
      </c>
      <c r="B53" s="44" t="s">
        <v>443</v>
      </c>
      <c r="C53" s="105" t="s">
        <v>37</v>
      </c>
      <c r="D53" s="20" t="s">
        <v>1765</v>
      </c>
      <c r="E53" s="20">
        <v>110</v>
      </c>
      <c r="F53" s="20" t="s">
        <v>1820</v>
      </c>
      <c r="G53" s="20" t="s">
        <v>167</v>
      </c>
      <c r="H53" s="20" t="s">
        <v>23</v>
      </c>
      <c r="I53" s="20" t="s">
        <v>20</v>
      </c>
      <c r="J53" s="46">
        <v>30227</v>
      </c>
      <c r="K53" s="20" t="s">
        <v>19</v>
      </c>
      <c r="L53" s="19">
        <v>103.5</v>
      </c>
      <c r="M53" s="32"/>
      <c r="N53" s="20">
        <v>55</v>
      </c>
      <c r="O53" s="75">
        <v>127</v>
      </c>
      <c r="P53" s="20">
        <f t="shared" si="2"/>
        <v>6985</v>
      </c>
      <c r="Q53" s="32">
        <f t="shared" si="3"/>
        <v>67.487922705314</v>
      </c>
      <c r="R53" s="20"/>
      <c r="S53" s="20" t="s">
        <v>1104</v>
      </c>
      <c r="T53" s="20">
        <v>12</v>
      </c>
    </row>
    <row r="54" spans="1:20" ht="12.75">
      <c r="A54" s="20">
        <v>12</v>
      </c>
      <c r="B54" s="44" t="s">
        <v>445</v>
      </c>
      <c r="C54" s="105" t="s">
        <v>37</v>
      </c>
      <c r="D54" s="20" t="s">
        <v>1765</v>
      </c>
      <c r="E54" s="20">
        <v>90</v>
      </c>
      <c r="F54" s="20" t="s">
        <v>1802</v>
      </c>
      <c r="G54" s="20" t="s">
        <v>1261</v>
      </c>
      <c r="H54" s="20" t="s">
        <v>196</v>
      </c>
      <c r="I54" s="20" t="s">
        <v>20</v>
      </c>
      <c r="J54" s="46">
        <v>32111</v>
      </c>
      <c r="K54" s="20" t="s">
        <v>19</v>
      </c>
      <c r="L54" s="19">
        <v>83.6</v>
      </c>
      <c r="M54" s="32"/>
      <c r="N54" s="20">
        <v>55</v>
      </c>
      <c r="O54" s="75">
        <v>97</v>
      </c>
      <c r="P54" s="20">
        <f t="shared" si="2"/>
        <v>5335</v>
      </c>
      <c r="Q54" s="32">
        <f t="shared" si="3"/>
        <v>63.81578947368421</v>
      </c>
      <c r="R54" s="20"/>
      <c r="S54" s="20" t="s">
        <v>1774</v>
      </c>
      <c r="T54" s="20">
        <v>12</v>
      </c>
    </row>
    <row r="55" spans="1:20" ht="12.75">
      <c r="A55" s="20">
        <v>5</v>
      </c>
      <c r="B55" s="44" t="s">
        <v>1323</v>
      </c>
      <c r="C55" s="105" t="s">
        <v>37</v>
      </c>
      <c r="D55" s="20" t="s">
        <v>1765</v>
      </c>
      <c r="E55" s="20">
        <v>100</v>
      </c>
      <c r="F55" s="20" t="s">
        <v>1259</v>
      </c>
      <c r="G55" s="20" t="s">
        <v>1816</v>
      </c>
      <c r="H55" s="20" t="s">
        <v>62</v>
      </c>
      <c r="I55" s="20" t="s">
        <v>20</v>
      </c>
      <c r="J55" s="46">
        <v>31442</v>
      </c>
      <c r="K55" s="20" t="s">
        <v>19</v>
      </c>
      <c r="L55" s="19">
        <v>95</v>
      </c>
      <c r="M55" s="32"/>
      <c r="N55" s="20">
        <v>55</v>
      </c>
      <c r="O55" s="75">
        <v>94</v>
      </c>
      <c r="P55" s="20">
        <f t="shared" si="2"/>
        <v>5170</v>
      </c>
      <c r="Q55" s="32">
        <f t="shared" si="3"/>
        <v>54.421052631578945</v>
      </c>
      <c r="R55" s="20"/>
      <c r="S55" s="20" t="s">
        <v>1222</v>
      </c>
      <c r="T55" s="20">
        <v>5</v>
      </c>
    </row>
    <row r="56" spans="1:20" ht="12.75">
      <c r="A56" s="20">
        <v>3</v>
      </c>
      <c r="B56" s="44" t="s">
        <v>1324</v>
      </c>
      <c r="C56" s="105" t="s">
        <v>37</v>
      </c>
      <c r="D56" s="20" t="s">
        <v>1765</v>
      </c>
      <c r="E56" s="20">
        <v>90</v>
      </c>
      <c r="F56" s="20" t="s">
        <v>1238</v>
      </c>
      <c r="G56" s="20" t="s">
        <v>418</v>
      </c>
      <c r="H56" s="20" t="s">
        <v>418</v>
      </c>
      <c r="I56" s="20" t="s">
        <v>20</v>
      </c>
      <c r="J56" s="46">
        <v>29927</v>
      </c>
      <c r="K56" s="20" t="s">
        <v>19</v>
      </c>
      <c r="L56" s="19">
        <v>89.65</v>
      </c>
      <c r="M56" s="32"/>
      <c r="N56" s="20">
        <v>55</v>
      </c>
      <c r="O56" s="20">
        <v>85</v>
      </c>
      <c r="P56" s="20">
        <f t="shared" si="2"/>
        <v>4675</v>
      </c>
      <c r="Q56" s="32">
        <f t="shared" si="3"/>
        <v>52.14723926380368</v>
      </c>
      <c r="R56" s="20"/>
      <c r="S56" s="20"/>
      <c r="T56" s="20">
        <v>3</v>
      </c>
    </row>
    <row r="57" spans="1:20" ht="12.75">
      <c r="A57" s="20">
        <v>2</v>
      </c>
      <c r="B57" s="44" t="s">
        <v>1325</v>
      </c>
      <c r="C57" s="105" t="s">
        <v>37</v>
      </c>
      <c r="D57" s="20" t="s">
        <v>1765</v>
      </c>
      <c r="E57" s="20">
        <v>90</v>
      </c>
      <c r="F57" s="20" t="s">
        <v>1806</v>
      </c>
      <c r="G57" s="20" t="s">
        <v>329</v>
      </c>
      <c r="H57" s="20" t="s">
        <v>23</v>
      </c>
      <c r="I57" s="20" t="s">
        <v>20</v>
      </c>
      <c r="J57" s="46">
        <v>30930</v>
      </c>
      <c r="K57" s="20" t="s">
        <v>19</v>
      </c>
      <c r="L57" s="19">
        <v>88</v>
      </c>
      <c r="M57" s="32"/>
      <c r="N57" s="20">
        <v>55</v>
      </c>
      <c r="O57" s="20">
        <v>82</v>
      </c>
      <c r="P57" s="20">
        <f t="shared" si="2"/>
        <v>4510</v>
      </c>
      <c r="Q57" s="32">
        <f t="shared" si="3"/>
        <v>51.25</v>
      </c>
      <c r="R57" s="20"/>
      <c r="S57" s="20"/>
      <c r="T57" s="20">
        <v>2</v>
      </c>
    </row>
    <row r="58" spans="1:20" ht="12.75">
      <c r="A58" s="20">
        <v>1</v>
      </c>
      <c r="B58" s="44" t="s">
        <v>1834</v>
      </c>
      <c r="C58" s="105" t="s">
        <v>37</v>
      </c>
      <c r="D58" s="20" t="s">
        <v>1765</v>
      </c>
      <c r="E58" s="20">
        <v>75</v>
      </c>
      <c r="F58" s="20" t="s">
        <v>1229</v>
      </c>
      <c r="G58" s="20" t="s">
        <v>1230</v>
      </c>
      <c r="H58" s="20" t="s">
        <v>1230</v>
      </c>
      <c r="I58" s="20" t="s">
        <v>20</v>
      </c>
      <c r="J58" s="46">
        <v>32355</v>
      </c>
      <c r="K58" s="20" t="s">
        <v>19</v>
      </c>
      <c r="L58" s="19">
        <v>72</v>
      </c>
      <c r="M58" s="32"/>
      <c r="N58" s="20">
        <v>55</v>
      </c>
      <c r="O58" s="20">
        <v>64</v>
      </c>
      <c r="P58" s="20">
        <f t="shared" si="2"/>
        <v>3520</v>
      </c>
      <c r="Q58" s="32">
        <f t="shared" si="3"/>
        <v>48.888888888888886</v>
      </c>
      <c r="R58" s="20"/>
      <c r="S58" s="20"/>
      <c r="T58" s="20">
        <v>1</v>
      </c>
    </row>
    <row r="59" spans="1:20" ht="12.75">
      <c r="A59" s="20">
        <v>0</v>
      </c>
      <c r="B59" s="44" t="s">
        <v>1835</v>
      </c>
      <c r="C59" s="105" t="s">
        <v>37</v>
      </c>
      <c r="D59" s="20" t="s">
        <v>1765</v>
      </c>
      <c r="E59" s="20">
        <v>82.5</v>
      </c>
      <c r="F59" s="20" t="s">
        <v>1801</v>
      </c>
      <c r="G59" s="20" t="s">
        <v>1261</v>
      </c>
      <c r="H59" s="20" t="s">
        <v>196</v>
      </c>
      <c r="I59" s="20" t="s">
        <v>20</v>
      </c>
      <c r="J59" s="46">
        <v>29250</v>
      </c>
      <c r="K59" s="20" t="s">
        <v>19</v>
      </c>
      <c r="L59" s="19">
        <v>81.3</v>
      </c>
      <c r="M59" s="32"/>
      <c r="N59" s="20">
        <v>55</v>
      </c>
      <c r="O59" s="20">
        <v>69</v>
      </c>
      <c r="P59" s="20">
        <f t="shared" si="2"/>
        <v>3795</v>
      </c>
      <c r="Q59" s="32">
        <f t="shared" si="3"/>
        <v>46.678966789667896</v>
      </c>
      <c r="R59" s="20"/>
      <c r="S59" s="20"/>
      <c r="T59" s="20">
        <v>0</v>
      </c>
    </row>
    <row r="60" spans="1:20" ht="12.75">
      <c r="A60" s="20">
        <v>0</v>
      </c>
      <c r="B60" s="44" t="s">
        <v>1836</v>
      </c>
      <c r="C60" s="105" t="s">
        <v>37</v>
      </c>
      <c r="D60" s="20" t="s">
        <v>1765</v>
      </c>
      <c r="E60" s="20">
        <v>125</v>
      </c>
      <c r="F60" s="20" t="s">
        <v>1821</v>
      </c>
      <c r="G60" s="20" t="s">
        <v>68</v>
      </c>
      <c r="H60" s="20" t="s">
        <v>69</v>
      </c>
      <c r="I60" s="20" t="s">
        <v>20</v>
      </c>
      <c r="J60" s="46">
        <v>32644</v>
      </c>
      <c r="K60" s="20" t="s">
        <v>19</v>
      </c>
      <c r="L60" s="19">
        <v>121.1</v>
      </c>
      <c r="M60" s="32"/>
      <c r="N60" s="20">
        <v>55</v>
      </c>
      <c r="O60" s="20">
        <v>90</v>
      </c>
      <c r="P60" s="20">
        <f t="shared" si="2"/>
        <v>4950</v>
      </c>
      <c r="Q60" s="32">
        <f t="shared" si="3"/>
        <v>40.87530966143683</v>
      </c>
      <c r="R60" s="20"/>
      <c r="S60" s="20"/>
      <c r="T60" s="20">
        <v>0</v>
      </c>
    </row>
    <row r="61" spans="1:20" ht="12.75">
      <c r="A61" s="20">
        <v>0</v>
      </c>
      <c r="B61" s="44" t="s">
        <v>1837</v>
      </c>
      <c r="C61" s="105" t="s">
        <v>37</v>
      </c>
      <c r="D61" s="20" t="s">
        <v>1765</v>
      </c>
      <c r="E61" s="20">
        <v>90</v>
      </c>
      <c r="F61" s="20" t="s">
        <v>1810</v>
      </c>
      <c r="G61" s="20" t="s">
        <v>76</v>
      </c>
      <c r="H61" s="20" t="s">
        <v>77</v>
      </c>
      <c r="I61" s="20" t="s">
        <v>20</v>
      </c>
      <c r="J61" s="46">
        <v>29407</v>
      </c>
      <c r="K61" s="20" t="s">
        <v>19</v>
      </c>
      <c r="L61" s="19">
        <v>88.3</v>
      </c>
      <c r="M61" s="32"/>
      <c r="N61" s="20">
        <v>55</v>
      </c>
      <c r="O61" s="20">
        <v>64</v>
      </c>
      <c r="P61" s="20">
        <f t="shared" si="2"/>
        <v>3520</v>
      </c>
      <c r="Q61" s="32">
        <f t="shared" si="3"/>
        <v>39.86409966024915</v>
      </c>
      <c r="R61" s="20"/>
      <c r="S61" s="20" t="s">
        <v>1811</v>
      </c>
      <c r="T61" s="20">
        <v>0</v>
      </c>
    </row>
    <row r="62" spans="1:20" ht="12.75">
      <c r="A62" s="20">
        <v>0</v>
      </c>
      <c r="B62" s="44" t="s">
        <v>1838</v>
      </c>
      <c r="C62" s="105" t="s">
        <v>37</v>
      </c>
      <c r="D62" s="20" t="s">
        <v>1765</v>
      </c>
      <c r="E62" s="20">
        <v>82.5</v>
      </c>
      <c r="F62" s="20" t="s">
        <v>1403</v>
      </c>
      <c r="G62" s="20" t="s">
        <v>1209</v>
      </c>
      <c r="H62" s="20" t="s">
        <v>62</v>
      </c>
      <c r="I62" s="20" t="s">
        <v>20</v>
      </c>
      <c r="J62" s="46">
        <v>32236</v>
      </c>
      <c r="K62" s="20" t="s">
        <v>19</v>
      </c>
      <c r="L62" s="19">
        <v>79.5</v>
      </c>
      <c r="M62" s="32"/>
      <c r="N62" s="20">
        <v>55</v>
      </c>
      <c r="O62" s="20">
        <v>55</v>
      </c>
      <c r="P62" s="20">
        <f t="shared" si="2"/>
        <v>3025</v>
      </c>
      <c r="Q62" s="32">
        <f t="shared" si="3"/>
        <v>38.0503144654088</v>
      </c>
      <c r="R62" s="20"/>
      <c r="S62" s="20" t="s">
        <v>1389</v>
      </c>
      <c r="T62" s="20">
        <v>0</v>
      </c>
    </row>
    <row r="63" spans="1:20" ht="12.75">
      <c r="A63" s="20">
        <v>0</v>
      </c>
      <c r="B63" s="44" t="s">
        <v>1844</v>
      </c>
      <c r="C63" s="105" t="s">
        <v>37</v>
      </c>
      <c r="D63" s="20" t="s">
        <v>1765</v>
      </c>
      <c r="E63" s="20">
        <v>82.5</v>
      </c>
      <c r="F63" s="20" t="s">
        <v>1833</v>
      </c>
      <c r="G63" s="20" t="s">
        <v>812</v>
      </c>
      <c r="H63" s="20" t="s">
        <v>23</v>
      </c>
      <c r="I63" s="20" t="s">
        <v>20</v>
      </c>
      <c r="J63" s="46">
        <v>32691</v>
      </c>
      <c r="K63" s="20" t="s">
        <v>19</v>
      </c>
      <c r="L63" s="19">
        <v>82.4</v>
      </c>
      <c r="M63" s="32"/>
      <c r="N63" s="20">
        <v>55</v>
      </c>
      <c r="O63" s="20">
        <v>56</v>
      </c>
      <c r="P63" s="20">
        <f t="shared" si="2"/>
        <v>3080</v>
      </c>
      <c r="Q63" s="32">
        <f t="shared" si="3"/>
        <v>37.37864077669903</v>
      </c>
      <c r="R63" s="20"/>
      <c r="S63" s="20" t="s">
        <v>813</v>
      </c>
      <c r="T63" s="20">
        <v>0</v>
      </c>
    </row>
    <row r="64" spans="1:20" ht="12.75">
      <c r="A64" s="20">
        <v>0</v>
      </c>
      <c r="B64" s="44" t="s">
        <v>444</v>
      </c>
      <c r="C64" s="105" t="s">
        <v>37</v>
      </c>
      <c r="D64" s="20" t="s">
        <v>1765</v>
      </c>
      <c r="E64" s="20">
        <v>90</v>
      </c>
      <c r="F64" s="20" t="s">
        <v>1812</v>
      </c>
      <c r="G64" s="20" t="s">
        <v>75</v>
      </c>
      <c r="H64" s="20" t="s">
        <v>62</v>
      </c>
      <c r="I64" s="20" t="s">
        <v>20</v>
      </c>
      <c r="J64" s="46">
        <v>31106</v>
      </c>
      <c r="K64" s="20" t="s">
        <v>19</v>
      </c>
      <c r="L64" s="19">
        <v>90</v>
      </c>
      <c r="M64" s="32"/>
      <c r="N64" s="20">
        <v>55</v>
      </c>
      <c r="O64" s="20">
        <v>58</v>
      </c>
      <c r="P64" s="20">
        <f t="shared" si="2"/>
        <v>3190</v>
      </c>
      <c r="Q64" s="32">
        <f t="shared" si="3"/>
        <v>35.44444444444444</v>
      </c>
      <c r="R64" s="20"/>
      <c r="S64" s="20" t="s">
        <v>1559</v>
      </c>
      <c r="T64" s="20">
        <v>0</v>
      </c>
    </row>
    <row r="65" spans="1:20" ht="12.75">
      <c r="A65" s="20">
        <v>0</v>
      </c>
      <c r="B65" s="44" t="s">
        <v>1839</v>
      </c>
      <c r="C65" s="105" t="s">
        <v>37</v>
      </c>
      <c r="D65" s="20" t="s">
        <v>1765</v>
      </c>
      <c r="E65" s="20">
        <v>67.5</v>
      </c>
      <c r="F65" s="20" t="s">
        <v>1830</v>
      </c>
      <c r="G65" s="20" t="s">
        <v>812</v>
      </c>
      <c r="H65" s="20" t="s">
        <v>23</v>
      </c>
      <c r="I65" s="20" t="s">
        <v>20</v>
      </c>
      <c r="J65" s="46">
        <v>31047</v>
      </c>
      <c r="K65" s="20" t="s">
        <v>19</v>
      </c>
      <c r="L65" s="19">
        <v>64.8</v>
      </c>
      <c r="M65" s="32"/>
      <c r="N65" s="20">
        <v>55</v>
      </c>
      <c r="O65" s="20">
        <v>37</v>
      </c>
      <c r="P65" s="20">
        <f t="shared" si="2"/>
        <v>2035</v>
      </c>
      <c r="Q65" s="32">
        <f t="shared" si="3"/>
        <v>31.404320987654323</v>
      </c>
      <c r="R65" s="20"/>
      <c r="S65" s="20" t="s">
        <v>813</v>
      </c>
      <c r="T65" s="20">
        <v>0</v>
      </c>
    </row>
    <row r="66" spans="1:20" ht="12.75">
      <c r="A66" s="20">
        <v>0</v>
      </c>
      <c r="B66" s="44" t="s">
        <v>1840</v>
      </c>
      <c r="C66" s="105" t="s">
        <v>37</v>
      </c>
      <c r="D66" s="20" t="s">
        <v>1765</v>
      </c>
      <c r="E66" s="20">
        <v>100</v>
      </c>
      <c r="F66" s="20" t="s">
        <v>1817</v>
      </c>
      <c r="G66" s="20" t="s">
        <v>329</v>
      </c>
      <c r="H66" s="20" t="s">
        <v>23</v>
      </c>
      <c r="I66" s="20" t="s">
        <v>20</v>
      </c>
      <c r="J66" s="46">
        <v>32600</v>
      </c>
      <c r="K66" s="20" t="s">
        <v>19</v>
      </c>
      <c r="L66" s="19">
        <v>99.5</v>
      </c>
      <c r="M66" s="32"/>
      <c r="N66" s="20">
        <v>55</v>
      </c>
      <c r="O66" s="20">
        <v>56</v>
      </c>
      <c r="P66" s="20">
        <f t="shared" si="2"/>
        <v>3080</v>
      </c>
      <c r="Q66" s="32">
        <f t="shared" si="3"/>
        <v>30.954773869346734</v>
      </c>
      <c r="R66" s="20"/>
      <c r="S66" s="20"/>
      <c r="T66" s="20">
        <v>0</v>
      </c>
    </row>
    <row r="67" spans="1:20" ht="12.75">
      <c r="A67" s="20">
        <v>0</v>
      </c>
      <c r="B67" s="44" t="s">
        <v>1841</v>
      </c>
      <c r="C67" s="105" t="s">
        <v>37</v>
      </c>
      <c r="D67" s="20" t="s">
        <v>1765</v>
      </c>
      <c r="E67" s="20">
        <v>75</v>
      </c>
      <c r="F67" s="20" t="s">
        <v>735</v>
      </c>
      <c r="G67" s="20" t="s">
        <v>1798</v>
      </c>
      <c r="H67" s="20" t="s">
        <v>196</v>
      </c>
      <c r="I67" s="20" t="s">
        <v>20</v>
      </c>
      <c r="J67" s="46">
        <v>31654</v>
      </c>
      <c r="K67" s="20" t="s">
        <v>19</v>
      </c>
      <c r="L67" s="19">
        <v>74.8</v>
      </c>
      <c r="M67" s="32"/>
      <c r="N67" s="20">
        <v>55</v>
      </c>
      <c r="O67" s="20">
        <v>40</v>
      </c>
      <c r="P67" s="20">
        <f t="shared" si="2"/>
        <v>2200</v>
      </c>
      <c r="Q67" s="32">
        <f t="shared" si="3"/>
        <v>29.411764705882355</v>
      </c>
      <c r="R67" s="20"/>
      <c r="S67" s="20" t="s">
        <v>1232</v>
      </c>
      <c r="T67" s="20">
        <v>0</v>
      </c>
    </row>
    <row r="68" spans="1:20" ht="12.75">
      <c r="A68" s="20">
        <v>0</v>
      </c>
      <c r="B68" s="44" t="s">
        <v>1842</v>
      </c>
      <c r="C68" s="105" t="s">
        <v>37</v>
      </c>
      <c r="D68" s="20" t="s">
        <v>1765</v>
      </c>
      <c r="E68" s="20">
        <v>75</v>
      </c>
      <c r="F68" s="20" t="s">
        <v>1799</v>
      </c>
      <c r="G68" s="20" t="s">
        <v>1361</v>
      </c>
      <c r="H68" s="20" t="s">
        <v>23</v>
      </c>
      <c r="I68" s="20" t="s">
        <v>20</v>
      </c>
      <c r="J68" s="46">
        <v>34150</v>
      </c>
      <c r="K68" s="20" t="s">
        <v>19</v>
      </c>
      <c r="L68" s="19">
        <v>73.4</v>
      </c>
      <c r="M68" s="32"/>
      <c r="N68" s="20">
        <v>55</v>
      </c>
      <c r="O68" s="20">
        <v>31</v>
      </c>
      <c r="P68" s="20">
        <f t="shared" si="2"/>
        <v>1705</v>
      </c>
      <c r="Q68" s="32">
        <f t="shared" si="3"/>
        <v>23.228882833787463</v>
      </c>
      <c r="R68" s="20"/>
      <c r="S68" s="20"/>
      <c r="T68" s="20">
        <v>0</v>
      </c>
    </row>
    <row r="69" spans="1:20" ht="12.75">
      <c r="A69" s="20">
        <v>0</v>
      </c>
      <c r="B69" s="44" t="s">
        <v>172</v>
      </c>
      <c r="C69" s="105" t="s">
        <v>37</v>
      </c>
      <c r="D69" s="20" t="s">
        <v>1765</v>
      </c>
      <c r="E69" s="20">
        <v>75</v>
      </c>
      <c r="F69" s="20" t="s">
        <v>1231</v>
      </c>
      <c r="G69" s="20" t="s">
        <v>1800</v>
      </c>
      <c r="H69" s="20" t="s">
        <v>23</v>
      </c>
      <c r="I69" s="20" t="s">
        <v>20</v>
      </c>
      <c r="J69" s="46">
        <v>28973</v>
      </c>
      <c r="K69" s="20" t="s">
        <v>19</v>
      </c>
      <c r="L69" s="19">
        <v>69.9</v>
      </c>
      <c r="M69" s="32"/>
      <c r="N69" s="20">
        <v>55</v>
      </c>
      <c r="O69" s="20">
        <v>0</v>
      </c>
      <c r="P69" s="20">
        <f aca="true" t="shared" si="4" ref="P69:P86">O69*N69</f>
        <v>0</v>
      </c>
      <c r="Q69" s="32">
        <f aca="true" t="shared" si="5" ref="Q69:Q86">P69/L69</f>
        <v>0</v>
      </c>
      <c r="R69" s="20"/>
      <c r="S69" s="20" t="s">
        <v>1232</v>
      </c>
      <c r="T69" s="20">
        <v>0</v>
      </c>
    </row>
    <row r="70" spans="1:20" ht="12.75">
      <c r="A70" s="20">
        <v>12</v>
      </c>
      <c r="B70" s="44" t="s">
        <v>443</v>
      </c>
      <c r="C70" s="105" t="s">
        <v>37</v>
      </c>
      <c r="D70" s="20" t="s">
        <v>1765</v>
      </c>
      <c r="E70" s="20">
        <v>75</v>
      </c>
      <c r="F70" s="20" t="s">
        <v>894</v>
      </c>
      <c r="G70" s="20" t="s">
        <v>895</v>
      </c>
      <c r="H70" s="20" t="s">
        <v>896</v>
      </c>
      <c r="I70" s="20" t="s">
        <v>20</v>
      </c>
      <c r="J70" s="46">
        <v>38241</v>
      </c>
      <c r="K70" s="20" t="s">
        <v>135</v>
      </c>
      <c r="L70" s="19">
        <v>74.6</v>
      </c>
      <c r="M70" s="32"/>
      <c r="N70" s="20">
        <v>55</v>
      </c>
      <c r="O70" s="20">
        <v>39</v>
      </c>
      <c r="P70" s="20">
        <f t="shared" si="4"/>
        <v>2145</v>
      </c>
      <c r="Q70" s="32">
        <f t="shared" si="5"/>
        <v>28.753351206434317</v>
      </c>
      <c r="R70" s="20"/>
      <c r="S70" s="20" t="s">
        <v>897</v>
      </c>
      <c r="T70" s="20">
        <v>12</v>
      </c>
    </row>
    <row r="71" spans="1:20" ht="12.75">
      <c r="A71" s="20">
        <v>12</v>
      </c>
      <c r="B71" s="44" t="s">
        <v>443</v>
      </c>
      <c r="C71" s="105" t="s">
        <v>37</v>
      </c>
      <c r="D71" s="20" t="s">
        <v>1765</v>
      </c>
      <c r="E71" s="20">
        <v>100</v>
      </c>
      <c r="F71" s="20" t="s">
        <v>471</v>
      </c>
      <c r="G71" s="20" t="s">
        <v>134</v>
      </c>
      <c r="H71" s="20" t="s">
        <v>23</v>
      </c>
      <c r="I71" s="20" t="s">
        <v>20</v>
      </c>
      <c r="J71" s="46">
        <v>37338</v>
      </c>
      <c r="K71" s="20" t="s">
        <v>165</v>
      </c>
      <c r="L71" s="19">
        <v>95.5</v>
      </c>
      <c r="M71" s="32"/>
      <c r="N71" s="20">
        <v>55</v>
      </c>
      <c r="O71" s="20">
        <v>59</v>
      </c>
      <c r="P71" s="20">
        <f t="shared" si="4"/>
        <v>3245</v>
      </c>
      <c r="Q71" s="32">
        <f t="shared" si="5"/>
        <v>33.97905759162304</v>
      </c>
      <c r="R71" s="20"/>
      <c r="S71" s="20"/>
      <c r="T71" s="20">
        <v>12</v>
      </c>
    </row>
    <row r="72" spans="1:20" ht="12.75">
      <c r="A72" s="20">
        <v>12</v>
      </c>
      <c r="B72" s="44" t="s">
        <v>443</v>
      </c>
      <c r="C72" s="105" t="s">
        <v>37</v>
      </c>
      <c r="D72" s="20" t="s">
        <v>1765</v>
      </c>
      <c r="E72" s="20">
        <v>75</v>
      </c>
      <c r="F72" s="20" t="s">
        <v>864</v>
      </c>
      <c r="G72" s="20" t="s">
        <v>1228</v>
      </c>
      <c r="H72" s="20" t="s">
        <v>196</v>
      </c>
      <c r="I72" s="20" t="s">
        <v>20</v>
      </c>
      <c r="J72" s="46">
        <v>28761</v>
      </c>
      <c r="K72" s="20" t="s">
        <v>151</v>
      </c>
      <c r="L72" s="19">
        <v>72.5</v>
      </c>
      <c r="M72" s="32"/>
      <c r="N72" s="20">
        <v>75</v>
      </c>
      <c r="O72" s="20">
        <v>28</v>
      </c>
      <c r="P72" s="20">
        <f t="shared" si="4"/>
        <v>2100</v>
      </c>
      <c r="Q72" s="32">
        <f t="shared" si="5"/>
        <v>28.96551724137931</v>
      </c>
      <c r="R72" s="20"/>
      <c r="S72" s="20" t="s">
        <v>610</v>
      </c>
      <c r="T72" s="20">
        <v>12</v>
      </c>
    </row>
    <row r="73" spans="1:20" ht="12.75">
      <c r="A73" s="20">
        <v>12</v>
      </c>
      <c r="B73" s="44" t="s">
        <v>443</v>
      </c>
      <c r="C73" s="105" t="s">
        <v>37</v>
      </c>
      <c r="D73" s="20" t="s">
        <v>1765</v>
      </c>
      <c r="E73" s="20">
        <v>90</v>
      </c>
      <c r="F73" s="20" t="s">
        <v>468</v>
      </c>
      <c r="G73" s="20" t="s">
        <v>134</v>
      </c>
      <c r="H73" s="20" t="s">
        <v>23</v>
      </c>
      <c r="I73" s="20" t="s">
        <v>20</v>
      </c>
      <c r="J73" s="46">
        <v>22122</v>
      </c>
      <c r="K73" s="20" t="s">
        <v>158</v>
      </c>
      <c r="L73" s="19">
        <v>84</v>
      </c>
      <c r="M73" s="32"/>
      <c r="N73" s="20">
        <v>75</v>
      </c>
      <c r="O73" s="20">
        <v>39</v>
      </c>
      <c r="P73" s="20">
        <f t="shared" si="4"/>
        <v>2925</v>
      </c>
      <c r="Q73" s="32">
        <f t="shared" si="5"/>
        <v>34.82142857142857</v>
      </c>
      <c r="R73" s="20"/>
      <c r="S73" s="20"/>
      <c r="T73" s="20">
        <v>12</v>
      </c>
    </row>
    <row r="74" spans="1:20" ht="12.75">
      <c r="A74" s="20">
        <v>12</v>
      </c>
      <c r="B74" s="44" t="s">
        <v>443</v>
      </c>
      <c r="C74" s="105" t="s">
        <v>37</v>
      </c>
      <c r="D74" s="20" t="s">
        <v>1765</v>
      </c>
      <c r="E74" s="20">
        <v>82.5</v>
      </c>
      <c r="F74" s="20" t="s">
        <v>1823</v>
      </c>
      <c r="G74" s="20" t="s">
        <v>1228</v>
      </c>
      <c r="H74" s="20" t="s">
        <v>196</v>
      </c>
      <c r="I74" s="20" t="s">
        <v>20</v>
      </c>
      <c r="J74" s="46">
        <v>30314</v>
      </c>
      <c r="K74" s="20" t="s">
        <v>19</v>
      </c>
      <c r="L74" s="19">
        <v>81.2</v>
      </c>
      <c r="M74" s="32"/>
      <c r="N74" s="20">
        <v>75</v>
      </c>
      <c r="O74" s="20">
        <v>56</v>
      </c>
      <c r="P74" s="20">
        <f t="shared" si="4"/>
        <v>4200</v>
      </c>
      <c r="Q74" s="32">
        <f t="shared" si="5"/>
        <v>51.724137931034484</v>
      </c>
      <c r="R74" s="20"/>
      <c r="S74" s="20" t="s">
        <v>610</v>
      </c>
      <c r="T74" s="20">
        <v>12</v>
      </c>
    </row>
    <row r="75" spans="1:20" ht="12.75">
      <c r="A75" s="20">
        <v>5</v>
      </c>
      <c r="B75" s="44" t="s">
        <v>445</v>
      </c>
      <c r="C75" s="105" t="s">
        <v>37</v>
      </c>
      <c r="D75" s="20" t="s">
        <v>1765</v>
      </c>
      <c r="E75" s="20">
        <v>82.5</v>
      </c>
      <c r="F75" s="20" t="s">
        <v>1822</v>
      </c>
      <c r="G75" s="20" t="s">
        <v>1261</v>
      </c>
      <c r="H75" s="20" t="s">
        <v>196</v>
      </c>
      <c r="I75" s="20" t="s">
        <v>20</v>
      </c>
      <c r="J75" s="46">
        <v>31037</v>
      </c>
      <c r="K75" s="20" t="s">
        <v>19</v>
      </c>
      <c r="L75" s="19">
        <v>80</v>
      </c>
      <c r="M75" s="32"/>
      <c r="N75" s="20">
        <v>75</v>
      </c>
      <c r="O75" s="20">
        <v>54</v>
      </c>
      <c r="P75" s="20">
        <f t="shared" si="4"/>
        <v>4050</v>
      </c>
      <c r="Q75" s="32">
        <f t="shared" si="5"/>
        <v>50.625</v>
      </c>
      <c r="R75" s="20"/>
      <c r="S75" s="20"/>
      <c r="T75" s="20">
        <v>5</v>
      </c>
    </row>
    <row r="76" spans="1:20" ht="12.75">
      <c r="A76" s="20">
        <v>3</v>
      </c>
      <c r="B76" s="44" t="s">
        <v>1323</v>
      </c>
      <c r="C76" s="105" t="s">
        <v>37</v>
      </c>
      <c r="D76" s="20" t="s">
        <v>1765</v>
      </c>
      <c r="E76" s="20">
        <v>100</v>
      </c>
      <c r="F76" s="20" t="s">
        <v>1825</v>
      </c>
      <c r="G76" s="20" t="s">
        <v>75</v>
      </c>
      <c r="H76" s="20" t="s">
        <v>88</v>
      </c>
      <c r="I76" s="20" t="s">
        <v>20</v>
      </c>
      <c r="J76" s="46">
        <v>32791</v>
      </c>
      <c r="K76" s="20" t="s">
        <v>19</v>
      </c>
      <c r="L76" s="19">
        <v>99.6</v>
      </c>
      <c r="M76" s="32"/>
      <c r="N76" s="20">
        <v>75</v>
      </c>
      <c r="O76" s="20">
        <v>57</v>
      </c>
      <c r="P76" s="20">
        <f t="shared" si="4"/>
        <v>4275</v>
      </c>
      <c r="Q76" s="32">
        <f t="shared" si="5"/>
        <v>42.92168674698795</v>
      </c>
      <c r="R76" s="20"/>
      <c r="S76" s="20" t="s">
        <v>606</v>
      </c>
      <c r="T76" s="20">
        <v>3</v>
      </c>
    </row>
    <row r="77" spans="1:20" s="107" customFormat="1" ht="12.75">
      <c r="A77" s="20">
        <v>2</v>
      </c>
      <c r="B77" s="44" t="s">
        <v>1324</v>
      </c>
      <c r="C77" s="105" t="s">
        <v>37</v>
      </c>
      <c r="D77" s="20" t="s">
        <v>1765</v>
      </c>
      <c r="E77" s="20">
        <v>100</v>
      </c>
      <c r="F77" s="20" t="s">
        <v>479</v>
      </c>
      <c r="G77" s="20" t="s">
        <v>1209</v>
      </c>
      <c r="H77" s="20" t="s">
        <v>62</v>
      </c>
      <c r="I77" s="20" t="s">
        <v>20</v>
      </c>
      <c r="J77" s="46">
        <v>33129</v>
      </c>
      <c r="K77" s="20" t="s">
        <v>19</v>
      </c>
      <c r="L77" s="19">
        <v>97.9</v>
      </c>
      <c r="M77" s="32"/>
      <c r="N77" s="20">
        <v>75</v>
      </c>
      <c r="O77" s="20">
        <v>51</v>
      </c>
      <c r="P77" s="20">
        <f t="shared" si="4"/>
        <v>3825</v>
      </c>
      <c r="Q77" s="32">
        <f t="shared" si="5"/>
        <v>39.070480081716035</v>
      </c>
      <c r="R77" s="20"/>
      <c r="S77" s="20"/>
      <c r="T77" s="20">
        <v>2</v>
      </c>
    </row>
    <row r="78" spans="1:20" ht="12.75">
      <c r="A78" s="20">
        <v>1</v>
      </c>
      <c r="B78" s="44" t="s">
        <v>1325</v>
      </c>
      <c r="C78" s="105" t="s">
        <v>37</v>
      </c>
      <c r="D78" s="20" t="s">
        <v>1765</v>
      </c>
      <c r="E78" s="20">
        <v>90</v>
      </c>
      <c r="F78" s="20" t="s">
        <v>1824</v>
      </c>
      <c r="G78" s="20" t="s">
        <v>75</v>
      </c>
      <c r="H78" s="20" t="s">
        <v>62</v>
      </c>
      <c r="I78" s="20" t="s">
        <v>20</v>
      </c>
      <c r="J78" s="46">
        <v>32844</v>
      </c>
      <c r="K78" s="20" t="s">
        <v>19</v>
      </c>
      <c r="L78" s="19">
        <v>86.9</v>
      </c>
      <c r="M78" s="32"/>
      <c r="N78" s="20">
        <v>75</v>
      </c>
      <c r="O78" s="20">
        <v>37</v>
      </c>
      <c r="P78" s="20">
        <f t="shared" si="4"/>
        <v>2775</v>
      </c>
      <c r="Q78" s="32">
        <f t="shared" si="5"/>
        <v>31.933256616800918</v>
      </c>
      <c r="R78" s="20"/>
      <c r="S78" s="20"/>
      <c r="T78" s="20">
        <v>1</v>
      </c>
    </row>
    <row r="79" spans="1:20" ht="12.75">
      <c r="A79" s="20">
        <v>12</v>
      </c>
      <c r="B79" s="44" t="s">
        <v>443</v>
      </c>
      <c r="C79" s="105" t="s">
        <v>37</v>
      </c>
      <c r="D79" s="20" t="s">
        <v>1765</v>
      </c>
      <c r="E79" s="20">
        <v>125</v>
      </c>
      <c r="F79" s="20" t="s">
        <v>1828</v>
      </c>
      <c r="G79" s="20" t="s">
        <v>134</v>
      </c>
      <c r="H79" s="20" t="s">
        <v>23</v>
      </c>
      <c r="I79" s="20" t="s">
        <v>20</v>
      </c>
      <c r="J79" s="46">
        <v>34817</v>
      </c>
      <c r="K79" s="20" t="s">
        <v>118</v>
      </c>
      <c r="L79" s="19">
        <v>121.4</v>
      </c>
      <c r="M79" s="32"/>
      <c r="N79" s="20">
        <v>100</v>
      </c>
      <c r="O79" s="20">
        <v>25</v>
      </c>
      <c r="P79" s="20">
        <f t="shared" si="4"/>
        <v>2500</v>
      </c>
      <c r="Q79" s="32">
        <f t="shared" si="5"/>
        <v>20.59308072487644</v>
      </c>
      <c r="R79" s="20"/>
      <c r="S79" s="20" t="s">
        <v>822</v>
      </c>
      <c r="T79" s="20">
        <v>12</v>
      </c>
    </row>
    <row r="80" spans="1:20" ht="12.75">
      <c r="A80" s="20">
        <v>12</v>
      </c>
      <c r="B80" s="44" t="s">
        <v>443</v>
      </c>
      <c r="C80" s="105" t="s">
        <v>37</v>
      </c>
      <c r="D80" s="20" t="s">
        <v>1765</v>
      </c>
      <c r="E80" s="20">
        <v>100</v>
      </c>
      <c r="F80" s="20" t="s">
        <v>1753</v>
      </c>
      <c r="G80" s="20" t="s">
        <v>1827</v>
      </c>
      <c r="H80" s="20" t="s">
        <v>498</v>
      </c>
      <c r="I80" s="20" t="s">
        <v>20</v>
      </c>
      <c r="J80" s="46">
        <v>27833</v>
      </c>
      <c r="K80" s="20" t="s">
        <v>151</v>
      </c>
      <c r="L80" s="19">
        <v>99.5</v>
      </c>
      <c r="M80" s="32"/>
      <c r="N80" s="20">
        <v>100</v>
      </c>
      <c r="O80" s="20">
        <v>29</v>
      </c>
      <c r="P80" s="20">
        <f t="shared" si="4"/>
        <v>2900</v>
      </c>
      <c r="Q80" s="32">
        <f t="shared" si="5"/>
        <v>29.14572864321608</v>
      </c>
      <c r="R80" s="20"/>
      <c r="S80" s="20"/>
      <c r="T80" s="20">
        <v>12</v>
      </c>
    </row>
    <row r="81" spans="1:20" ht="12.75">
      <c r="A81" s="20">
        <v>12</v>
      </c>
      <c r="B81" s="44" t="s">
        <v>443</v>
      </c>
      <c r="C81" s="105" t="s">
        <v>37</v>
      </c>
      <c r="D81" s="20" t="s">
        <v>1765</v>
      </c>
      <c r="E81" s="20">
        <v>90</v>
      </c>
      <c r="F81" s="20" t="s">
        <v>1826</v>
      </c>
      <c r="G81" s="20" t="s">
        <v>1261</v>
      </c>
      <c r="H81" s="20" t="s">
        <v>196</v>
      </c>
      <c r="I81" s="20" t="s">
        <v>20</v>
      </c>
      <c r="J81" s="46">
        <v>30500</v>
      </c>
      <c r="K81" s="20" t="s">
        <v>19</v>
      </c>
      <c r="L81" s="19">
        <v>88.4</v>
      </c>
      <c r="M81" s="32"/>
      <c r="N81" s="20">
        <v>100</v>
      </c>
      <c r="O81" s="20">
        <v>33</v>
      </c>
      <c r="P81" s="20">
        <f t="shared" si="4"/>
        <v>3300</v>
      </c>
      <c r="Q81" s="32">
        <f t="shared" si="5"/>
        <v>37.33031674208144</v>
      </c>
      <c r="R81" s="20"/>
      <c r="S81" s="20"/>
      <c r="T81" s="20">
        <v>12</v>
      </c>
    </row>
    <row r="82" spans="1:20" ht="12.75">
      <c r="A82" s="20">
        <v>5</v>
      </c>
      <c r="B82" s="44" t="s">
        <v>445</v>
      </c>
      <c r="C82" s="105" t="s">
        <v>37</v>
      </c>
      <c r="D82" s="20" t="s">
        <v>1765</v>
      </c>
      <c r="E82" s="20">
        <v>90</v>
      </c>
      <c r="F82" s="20" t="s">
        <v>108</v>
      </c>
      <c r="G82" s="20" t="s">
        <v>33</v>
      </c>
      <c r="H82" s="20" t="s">
        <v>33</v>
      </c>
      <c r="I82" s="20" t="s">
        <v>33</v>
      </c>
      <c r="J82" s="46">
        <v>29332</v>
      </c>
      <c r="K82" s="20" t="s">
        <v>19</v>
      </c>
      <c r="L82" s="19">
        <v>88.35</v>
      </c>
      <c r="M82" s="32"/>
      <c r="N82" s="20">
        <v>100</v>
      </c>
      <c r="O82" s="20">
        <v>20</v>
      </c>
      <c r="P82" s="20">
        <f t="shared" si="4"/>
        <v>2000</v>
      </c>
      <c r="Q82" s="32">
        <f t="shared" si="5"/>
        <v>22.637238256932655</v>
      </c>
      <c r="R82" s="20"/>
      <c r="S82" s="20"/>
      <c r="T82" s="20">
        <v>5</v>
      </c>
    </row>
    <row r="83" spans="1:20" ht="12.75">
      <c r="A83" s="20">
        <v>3</v>
      </c>
      <c r="B83" s="44" t="s">
        <v>1323</v>
      </c>
      <c r="C83" s="105" t="s">
        <v>37</v>
      </c>
      <c r="D83" s="20" t="s">
        <v>1765</v>
      </c>
      <c r="E83" s="20">
        <v>75</v>
      </c>
      <c r="F83" s="20" t="s">
        <v>105</v>
      </c>
      <c r="G83" s="20" t="s">
        <v>33</v>
      </c>
      <c r="H83" s="20" t="s">
        <v>33</v>
      </c>
      <c r="I83" s="20" t="s">
        <v>33</v>
      </c>
      <c r="J83" s="46">
        <v>31228</v>
      </c>
      <c r="K83" s="20" t="s">
        <v>19</v>
      </c>
      <c r="L83" s="19">
        <v>74.75</v>
      </c>
      <c r="M83" s="32"/>
      <c r="N83" s="20">
        <v>100</v>
      </c>
      <c r="O83" s="20">
        <v>10</v>
      </c>
      <c r="P83" s="20">
        <f t="shared" si="4"/>
        <v>1000</v>
      </c>
      <c r="Q83" s="32">
        <f t="shared" si="5"/>
        <v>13.377926421404682</v>
      </c>
      <c r="R83" s="20"/>
      <c r="S83" s="20"/>
      <c r="T83" s="20">
        <v>3</v>
      </c>
    </row>
    <row r="84" spans="1:20" ht="12.75">
      <c r="A84" s="45">
        <v>0</v>
      </c>
      <c r="B84" s="116" t="s">
        <v>172</v>
      </c>
      <c r="C84" s="105" t="s">
        <v>37</v>
      </c>
      <c r="D84" s="45" t="s">
        <v>1765</v>
      </c>
      <c r="E84" s="45">
        <v>60</v>
      </c>
      <c r="F84" s="20" t="s">
        <v>1470</v>
      </c>
      <c r="G84" s="45" t="s">
        <v>134</v>
      </c>
      <c r="H84" s="45" t="s">
        <v>23</v>
      </c>
      <c r="I84" s="45" t="s">
        <v>20</v>
      </c>
      <c r="J84" s="97">
        <v>38310</v>
      </c>
      <c r="K84" s="45" t="s">
        <v>137</v>
      </c>
      <c r="L84" s="96">
        <v>59.36</v>
      </c>
      <c r="M84" s="101"/>
      <c r="N84" s="45">
        <v>100</v>
      </c>
      <c r="O84" s="45">
        <v>0</v>
      </c>
      <c r="P84" s="20">
        <f t="shared" si="4"/>
        <v>0</v>
      </c>
      <c r="Q84" s="32">
        <f t="shared" si="5"/>
        <v>0</v>
      </c>
      <c r="R84" s="45"/>
      <c r="S84" s="45"/>
      <c r="T84" s="45">
        <v>0</v>
      </c>
    </row>
    <row r="85" spans="1:20" ht="12.75">
      <c r="A85" s="20">
        <v>12</v>
      </c>
      <c r="B85" s="44" t="s">
        <v>443</v>
      </c>
      <c r="C85" s="105" t="s">
        <v>37</v>
      </c>
      <c r="D85" s="20" t="s">
        <v>1765</v>
      </c>
      <c r="E85" s="20">
        <v>125</v>
      </c>
      <c r="F85" s="20" t="s">
        <v>1829</v>
      </c>
      <c r="G85" s="20" t="s">
        <v>134</v>
      </c>
      <c r="H85" s="20" t="s">
        <v>23</v>
      </c>
      <c r="I85" s="20" t="s">
        <v>20</v>
      </c>
      <c r="J85" s="46">
        <v>25686</v>
      </c>
      <c r="K85" s="20" t="s">
        <v>52</v>
      </c>
      <c r="L85" s="19">
        <v>122.7</v>
      </c>
      <c r="M85" s="32"/>
      <c r="N85" s="20">
        <v>125</v>
      </c>
      <c r="O85" s="20">
        <v>13</v>
      </c>
      <c r="P85" s="20">
        <f t="shared" si="4"/>
        <v>1625</v>
      </c>
      <c r="Q85" s="32">
        <f t="shared" si="5"/>
        <v>13.243683781581092</v>
      </c>
      <c r="R85" s="20"/>
      <c r="S85" s="20"/>
      <c r="T85" s="20">
        <v>12</v>
      </c>
    </row>
    <row r="86" spans="1:20" ht="12.75">
      <c r="A86" s="20">
        <v>12</v>
      </c>
      <c r="B86" s="44" t="s">
        <v>443</v>
      </c>
      <c r="C86" s="105" t="s">
        <v>37</v>
      </c>
      <c r="D86" s="20" t="s">
        <v>1765</v>
      </c>
      <c r="E86" s="20">
        <v>100</v>
      </c>
      <c r="F86" s="20" t="s">
        <v>1581</v>
      </c>
      <c r="G86" s="20" t="s">
        <v>514</v>
      </c>
      <c r="H86" s="20" t="s">
        <v>23</v>
      </c>
      <c r="I86" s="20" t="s">
        <v>20</v>
      </c>
      <c r="J86" s="46">
        <v>30017</v>
      </c>
      <c r="K86" s="20" t="s">
        <v>19</v>
      </c>
      <c r="L86" s="19">
        <v>97</v>
      </c>
      <c r="M86" s="32"/>
      <c r="N86" s="20">
        <v>125</v>
      </c>
      <c r="O86" s="20">
        <v>14</v>
      </c>
      <c r="P86" s="20">
        <f t="shared" si="4"/>
        <v>1750</v>
      </c>
      <c r="Q86" s="32">
        <f t="shared" si="5"/>
        <v>18.04123711340206</v>
      </c>
      <c r="R86" s="20"/>
      <c r="S86" s="20" t="s">
        <v>990</v>
      </c>
      <c r="T86" s="20">
        <v>12</v>
      </c>
    </row>
  </sheetData>
  <sheetProtection/>
  <mergeCells count="17">
    <mergeCell ref="M3:M4"/>
    <mergeCell ref="N3:Q3"/>
    <mergeCell ref="R3:R4"/>
    <mergeCell ref="S3:S4"/>
    <mergeCell ref="T3:T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25" right="0.25" top="0.75" bottom="0.75" header="0.3" footer="0.3"/>
  <pageSetup fitToHeight="1" fitToWidth="1" horizontalDpi="600" verticalDpi="600" orientation="landscape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523"/>
  <sheetViews>
    <sheetView zoomScale="85" zoomScaleNormal="85" zoomScalePageLayoutView="0" workbookViewId="0" topLeftCell="A1">
      <selection activeCell="D3" sqref="D3"/>
    </sheetView>
  </sheetViews>
  <sheetFormatPr defaultColWidth="9.00390625" defaultRowHeight="12.75"/>
  <cols>
    <col min="2" max="2" width="29.875" style="0" bestFit="1" customWidth="1"/>
  </cols>
  <sheetData>
    <row r="1" spans="1:3" ht="12.75">
      <c r="A1" s="20">
        <v>12</v>
      </c>
      <c r="B1" s="20" t="s">
        <v>134</v>
      </c>
      <c r="C1">
        <v>987</v>
      </c>
    </row>
    <row r="2" spans="1:3" ht="12.75">
      <c r="A2" s="20">
        <v>5</v>
      </c>
      <c r="B2" s="45" t="s">
        <v>1357</v>
      </c>
      <c r="C2">
        <v>819</v>
      </c>
    </row>
    <row r="3" spans="1:3" ht="12.75">
      <c r="A3" s="20">
        <v>3</v>
      </c>
      <c r="B3" s="20" t="s">
        <v>782</v>
      </c>
      <c r="C3">
        <v>763</v>
      </c>
    </row>
    <row r="4" spans="1:3" ht="12.75">
      <c r="A4" s="20">
        <v>12</v>
      </c>
      <c r="B4" s="20" t="s">
        <v>196</v>
      </c>
      <c r="C4">
        <v>622</v>
      </c>
    </row>
    <row r="5" spans="1:3" ht="12.75">
      <c r="A5" s="20">
        <v>12</v>
      </c>
      <c r="B5" s="20" t="s">
        <v>1200</v>
      </c>
      <c r="C5">
        <v>604</v>
      </c>
    </row>
    <row r="6" spans="1:3" ht="12.75">
      <c r="A6" s="20">
        <v>12</v>
      </c>
      <c r="B6" s="20" t="s">
        <v>926</v>
      </c>
      <c r="C6">
        <v>502</v>
      </c>
    </row>
    <row r="7" spans="1:3" ht="12.75">
      <c r="A7" s="20">
        <v>12</v>
      </c>
      <c r="B7" s="20" t="s">
        <v>64</v>
      </c>
      <c r="C7">
        <v>392</v>
      </c>
    </row>
    <row r="8" spans="1:3" ht="12.75">
      <c r="A8" s="20">
        <v>5</v>
      </c>
      <c r="B8" s="20" t="s">
        <v>1320</v>
      </c>
      <c r="C8">
        <v>351</v>
      </c>
    </row>
    <row r="9" spans="1:3" ht="12.75">
      <c r="A9" s="20">
        <v>12</v>
      </c>
      <c r="B9" s="20" t="s">
        <v>179</v>
      </c>
      <c r="C9">
        <v>317</v>
      </c>
    </row>
    <row r="10" spans="1:3" ht="12.75">
      <c r="A10" s="20">
        <v>12</v>
      </c>
      <c r="B10" s="20" t="s">
        <v>812</v>
      </c>
      <c r="C10">
        <v>226</v>
      </c>
    </row>
    <row r="11" spans="1:3" ht="12.75">
      <c r="A11" s="20">
        <v>12</v>
      </c>
      <c r="B11" s="20" t="s">
        <v>77</v>
      </c>
      <c r="C11">
        <v>188</v>
      </c>
    </row>
    <row r="12" spans="1:3" ht="12.75">
      <c r="A12" s="20">
        <v>12</v>
      </c>
      <c r="B12" s="20" t="s">
        <v>514</v>
      </c>
      <c r="C12">
        <v>186</v>
      </c>
    </row>
    <row r="13" spans="1:3" ht="12.75">
      <c r="A13" s="20">
        <v>12</v>
      </c>
      <c r="B13" s="20" t="s">
        <v>272</v>
      </c>
      <c r="C13">
        <v>178</v>
      </c>
    </row>
    <row r="14" spans="1:3" ht="12.75">
      <c r="A14" s="20">
        <v>12</v>
      </c>
      <c r="B14" s="20" t="s">
        <v>99</v>
      </c>
      <c r="C14">
        <f>SUM(A14:A31)</f>
        <v>179</v>
      </c>
    </row>
    <row r="15" spans="1:3" ht="12.75">
      <c r="A15" s="20">
        <v>12</v>
      </c>
      <c r="B15" s="20" t="s">
        <v>1209</v>
      </c>
      <c r="C15">
        <f>SUM(A15:A28)</f>
        <v>131</v>
      </c>
    </row>
    <row r="16" spans="1:2" ht="12.75">
      <c r="A16" s="20">
        <v>12</v>
      </c>
      <c r="B16" s="75" t="s">
        <v>703</v>
      </c>
    </row>
    <row r="17" spans="1:2" ht="12.75">
      <c r="A17" s="20">
        <v>12</v>
      </c>
      <c r="B17" s="20" t="s">
        <v>1548</v>
      </c>
    </row>
    <row r="18" spans="1:2" ht="12.75">
      <c r="A18" s="20">
        <v>12</v>
      </c>
      <c r="B18" s="20" t="s">
        <v>338</v>
      </c>
    </row>
    <row r="19" spans="1:2" ht="12.75">
      <c r="A19" s="20">
        <v>0</v>
      </c>
      <c r="B19" s="20" t="s">
        <v>1349</v>
      </c>
    </row>
    <row r="20" spans="1:2" ht="12.75">
      <c r="A20" s="20">
        <v>5</v>
      </c>
      <c r="B20" s="20" t="s">
        <v>626</v>
      </c>
    </row>
    <row r="21" spans="1:2" ht="12.75">
      <c r="A21" s="20">
        <v>12</v>
      </c>
      <c r="B21" s="20" t="s">
        <v>626</v>
      </c>
    </row>
    <row r="22" spans="1:2" ht="12.75">
      <c r="A22" s="20">
        <v>3</v>
      </c>
      <c r="B22" s="20" t="s">
        <v>626</v>
      </c>
    </row>
    <row r="23" spans="1:2" ht="12.75">
      <c r="A23" s="20">
        <v>12</v>
      </c>
      <c r="B23" s="20" t="s">
        <v>201</v>
      </c>
    </row>
    <row r="24" spans="1:2" ht="12.75">
      <c r="A24" s="20">
        <v>12</v>
      </c>
      <c r="B24" s="20" t="s">
        <v>201</v>
      </c>
    </row>
    <row r="25" spans="1:2" ht="12.75">
      <c r="A25" s="20">
        <v>12</v>
      </c>
      <c r="B25" s="20" t="s">
        <v>201</v>
      </c>
    </row>
    <row r="26" spans="1:2" ht="12.75">
      <c r="A26" s="20">
        <v>3</v>
      </c>
      <c r="B26" s="20" t="s">
        <v>201</v>
      </c>
    </row>
    <row r="27" spans="1:2" ht="12.75">
      <c r="A27" s="20">
        <v>12</v>
      </c>
      <c r="B27" s="20" t="s">
        <v>1639</v>
      </c>
    </row>
    <row r="28" spans="1:2" ht="12.75">
      <c r="A28" s="20">
        <v>12</v>
      </c>
      <c r="B28" s="20" t="s">
        <v>88</v>
      </c>
    </row>
    <row r="29" spans="1:2" ht="12.75">
      <c r="A29" s="20">
        <v>12</v>
      </c>
      <c r="B29" s="20" t="s">
        <v>88</v>
      </c>
    </row>
    <row r="30" spans="1:2" ht="12.75">
      <c r="A30" s="20">
        <v>12</v>
      </c>
      <c r="B30" s="20" t="s">
        <v>88</v>
      </c>
    </row>
    <row r="31" spans="1:2" ht="12.75">
      <c r="A31" s="20">
        <v>12</v>
      </c>
      <c r="B31" s="20" t="s">
        <v>88</v>
      </c>
    </row>
    <row r="32" spans="1:2" ht="12.75">
      <c r="A32" s="20">
        <v>5</v>
      </c>
      <c r="B32" s="20" t="s">
        <v>88</v>
      </c>
    </row>
    <row r="33" spans="1:2" ht="12.75">
      <c r="A33" s="20">
        <v>5</v>
      </c>
      <c r="B33" s="20" t="s">
        <v>1394</v>
      </c>
    </row>
    <row r="34" spans="1:2" ht="12.75">
      <c r="A34" s="20">
        <v>12</v>
      </c>
      <c r="B34" s="20" t="s">
        <v>705</v>
      </c>
    </row>
    <row r="35" spans="1:2" ht="12.75">
      <c r="A35" s="20">
        <v>12</v>
      </c>
      <c r="B35" s="20" t="s">
        <v>705</v>
      </c>
    </row>
    <row r="36" spans="1:2" ht="12.75">
      <c r="A36" s="20">
        <v>12</v>
      </c>
      <c r="B36" s="20" t="s">
        <v>705</v>
      </c>
    </row>
    <row r="37" spans="1:2" ht="12.75">
      <c r="A37" s="20">
        <v>12</v>
      </c>
      <c r="B37" s="20" t="s">
        <v>905</v>
      </c>
    </row>
    <row r="38" spans="1:2" ht="12.75">
      <c r="A38" s="20">
        <v>12</v>
      </c>
      <c r="B38" s="20" t="s">
        <v>905</v>
      </c>
    </row>
    <row r="39" spans="1:2" ht="12.75">
      <c r="A39" s="20">
        <v>12</v>
      </c>
      <c r="B39" s="20" t="s">
        <v>1146</v>
      </c>
    </row>
    <row r="40" spans="1:2" ht="12.75">
      <c r="A40" s="20">
        <v>12</v>
      </c>
      <c r="B40" s="20" t="s">
        <v>1146</v>
      </c>
    </row>
    <row r="41" spans="1:2" ht="12.75">
      <c r="A41" s="20">
        <v>12</v>
      </c>
      <c r="B41" s="20" t="s">
        <v>116</v>
      </c>
    </row>
    <row r="42" spans="1:2" ht="12.75">
      <c r="A42" s="20">
        <v>12</v>
      </c>
      <c r="B42" s="20" t="s">
        <v>116</v>
      </c>
    </row>
    <row r="43" spans="1:2" ht="12.75">
      <c r="A43" s="20">
        <v>0</v>
      </c>
      <c r="B43" s="20" t="s">
        <v>116</v>
      </c>
    </row>
    <row r="44" spans="1:2" ht="12.75">
      <c r="A44" s="20">
        <v>5</v>
      </c>
      <c r="B44" s="20" t="s">
        <v>116</v>
      </c>
    </row>
    <row r="45" spans="1:2" ht="12.75">
      <c r="A45" s="20">
        <v>5</v>
      </c>
      <c r="B45" s="20" t="s">
        <v>1637</v>
      </c>
    </row>
    <row r="46" spans="1:2" ht="12.75">
      <c r="A46" s="20">
        <v>12</v>
      </c>
      <c r="B46" s="20" t="s">
        <v>1637</v>
      </c>
    </row>
    <row r="47" spans="1:2" ht="12.75">
      <c r="A47" s="20">
        <v>12</v>
      </c>
      <c r="B47" s="20" t="s">
        <v>211</v>
      </c>
    </row>
    <row r="48" spans="1:2" ht="12.75">
      <c r="A48" s="20">
        <v>12</v>
      </c>
      <c r="B48" s="20" t="s">
        <v>211</v>
      </c>
    </row>
    <row r="49" spans="1:2" ht="12.75">
      <c r="A49" s="20">
        <v>0</v>
      </c>
      <c r="B49" s="20" t="s">
        <v>211</v>
      </c>
    </row>
    <row r="50" spans="1:2" ht="12.75">
      <c r="A50" s="20">
        <v>2</v>
      </c>
      <c r="B50" s="20" t="s">
        <v>211</v>
      </c>
    </row>
    <row r="51" spans="1:2" ht="12.75">
      <c r="A51" s="20">
        <v>12</v>
      </c>
      <c r="B51" s="20" t="s">
        <v>211</v>
      </c>
    </row>
    <row r="52" spans="1:2" ht="12.75">
      <c r="A52" s="20">
        <v>12</v>
      </c>
      <c r="B52" s="20" t="s">
        <v>211</v>
      </c>
    </row>
    <row r="53" spans="1:2" ht="12.75">
      <c r="A53" s="20">
        <v>12</v>
      </c>
      <c r="B53" s="20" t="s">
        <v>211</v>
      </c>
    </row>
    <row r="54" spans="1:2" ht="12.75">
      <c r="A54" s="20">
        <v>3</v>
      </c>
      <c r="B54" s="20" t="s">
        <v>211</v>
      </c>
    </row>
    <row r="55" spans="1:2" ht="12.75">
      <c r="A55" s="20">
        <v>12</v>
      </c>
      <c r="B55" s="20" t="s">
        <v>211</v>
      </c>
    </row>
    <row r="56" spans="1:2" ht="12.75">
      <c r="A56" s="20">
        <v>12</v>
      </c>
      <c r="B56" s="20" t="s">
        <v>211</v>
      </c>
    </row>
    <row r="57" spans="1:2" ht="12.75">
      <c r="A57" s="20">
        <v>12</v>
      </c>
      <c r="B57" s="20" t="s">
        <v>211</v>
      </c>
    </row>
    <row r="58" spans="1:2" ht="12.75">
      <c r="A58" s="20">
        <v>12</v>
      </c>
      <c r="B58" s="20" t="s">
        <v>646</v>
      </c>
    </row>
    <row r="59" spans="1:2" ht="12.75">
      <c r="A59" s="20">
        <v>5</v>
      </c>
      <c r="B59" s="20" t="s">
        <v>1546</v>
      </c>
    </row>
    <row r="60" spans="1:2" ht="12.75">
      <c r="A60" s="20">
        <v>1</v>
      </c>
      <c r="B60" s="20" t="s">
        <v>1546</v>
      </c>
    </row>
    <row r="61" spans="1:2" ht="12.75">
      <c r="A61" s="20">
        <v>5</v>
      </c>
      <c r="B61" s="20" t="s">
        <v>1546</v>
      </c>
    </row>
    <row r="62" spans="1:2" ht="12.75">
      <c r="A62" s="20">
        <v>5</v>
      </c>
      <c r="B62" s="20" t="s">
        <v>1546</v>
      </c>
    </row>
    <row r="63" spans="1:2" ht="12.75">
      <c r="A63" s="20">
        <v>12</v>
      </c>
      <c r="B63" s="20" t="s">
        <v>1084</v>
      </c>
    </row>
    <row r="64" spans="1:2" ht="12.75">
      <c r="A64" s="20">
        <v>5</v>
      </c>
      <c r="B64" s="20" t="s">
        <v>1213</v>
      </c>
    </row>
    <row r="65" spans="1:2" ht="12.75">
      <c r="A65" s="20">
        <v>12</v>
      </c>
      <c r="B65" s="20" t="s">
        <v>1213</v>
      </c>
    </row>
    <row r="66" spans="1:2" ht="12.75">
      <c r="A66" s="20">
        <v>0</v>
      </c>
      <c r="B66" s="20" t="s">
        <v>1213</v>
      </c>
    </row>
    <row r="67" spans="1:2" ht="12.75">
      <c r="A67" s="20">
        <v>0</v>
      </c>
      <c r="B67" s="20" t="s">
        <v>1213</v>
      </c>
    </row>
    <row r="68" spans="1:2" ht="12.75">
      <c r="A68" s="20">
        <v>2</v>
      </c>
      <c r="B68" s="20" t="s">
        <v>1213</v>
      </c>
    </row>
    <row r="69" spans="1:2" ht="12.75">
      <c r="A69" s="20">
        <v>3</v>
      </c>
      <c r="B69" s="20" t="s">
        <v>860</v>
      </c>
    </row>
    <row r="70" spans="1:2" ht="12.75">
      <c r="A70" s="20">
        <v>5</v>
      </c>
      <c r="B70" s="20" t="s">
        <v>1253</v>
      </c>
    </row>
    <row r="71" spans="1:2" ht="12.75">
      <c r="A71" s="20">
        <v>12</v>
      </c>
      <c r="B71" s="20" t="s">
        <v>1424</v>
      </c>
    </row>
    <row r="72" spans="1:2" ht="12.75">
      <c r="A72" s="20">
        <v>12</v>
      </c>
      <c r="B72" s="20" t="s">
        <v>1424</v>
      </c>
    </row>
    <row r="73" spans="1:2" ht="12.75">
      <c r="A73" s="20">
        <v>12</v>
      </c>
      <c r="B73" s="20" t="s">
        <v>1424</v>
      </c>
    </row>
    <row r="74" spans="1:2" ht="12.75">
      <c r="A74" s="20">
        <v>12</v>
      </c>
      <c r="B74" s="20" t="s">
        <v>1375</v>
      </c>
    </row>
    <row r="75" spans="1:2" ht="12.75">
      <c r="A75" s="20">
        <v>12</v>
      </c>
      <c r="B75" s="20" t="s">
        <v>1230</v>
      </c>
    </row>
    <row r="76" spans="1:2" ht="12.75">
      <c r="A76" s="20">
        <v>12</v>
      </c>
      <c r="B76" s="20" t="s">
        <v>1230</v>
      </c>
    </row>
    <row r="77" spans="1:2" ht="12.75">
      <c r="A77" s="20">
        <v>12</v>
      </c>
      <c r="B77" s="20" t="s">
        <v>1528</v>
      </c>
    </row>
    <row r="78" spans="1:2" ht="12.75">
      <c r="A78" s="20">
        <v>12</v>
      </c>
      <c r="B78" s="20" t="s">
        <v>1501</v>
      </c>
    </row>
    <row r="79" spans="1:2" ht="12.75">
      <c r="A79" s="20">
        <v>0</v>
      </c>
      <c r="B79" s="20" t="s">
        <v>1575</v>
      </c>
    </row>
    <row r="80" spans="1:2" ht="12.75">
      <c r="A80" s="20">
        <v>0</v>
      </c>
      <c r="B80" s="20" t="s">
        <v>1575</v>
      </c>
    </row>
    <row r="81" spans="1:2" ht="12.75">
      <c r="A81" s="20">
        <v>0</v>
      </c>
      <c r="B81" s="20" t="s">
        <v>185</v>
      </c>
    </row>
    <row r="82" spans="1:2" ht="12.75">
      <c r="A82" s="20">
        <v>0</v>
      </c>
      <c r="B82" s="20" t="s">
        <v>185</v>
      </c>
    </row>
    <row r="83" spans="1:2" ht="12.75">
      <c r="A83" s="20">
        <v>0</v>
      </c>
      <c r="B83" s="20" t="s">
        <v>185</v>
      </c>
    </row>
    <row r="84" spans="1:2" ht="12.75">
      <c r="A84" s="20">
        <v>2</v>
      </c>
      <c r="B84" s="20" t="s">
        <v>185</v>
      </c>
    </row>
    <row r="85" spans="1:2" ht="12.75">
      <c r="A85" s="20">
        <v>2</v>
      </c>
      <c r="B85" s="20" t="s">
        <v>185</v>
      </c>
    </row>
    <row r="86" spans="1:2" ht="12.75">
      <c r="A86" s="20">
        <v>3</v>
      </c>
      <c r="B86" s="20" t="s">
        <v>185</v>
      </c>
    </row>
    <row r="87" spans="1:2" ht="12.75">
      <c r="A87" s="20">
        <v>3</v>
      </c>
      <c r="B87" s="45" t="s">
        <v>185</v>
      </c>
    </row>
    <row r="88" spans="1:2" ht="12.75">
      <c r="A88" s="20">
        <v>3</v>
      </c>
      <c r="B88" s="20" t="s">
        <v>185</v>
      </c>
    </row>
    <row r="89" spans="1:2" ht="12.75">
      <c r="A89" s="20">
        <v>3</v>
      </c>
      <c r="B89" s="20" t="s">
        <v>185</v>
      </c>
    </row>
    <row r="90" spans="1:2" ht="12.75">
      <c r="A90" s="20">
        <v>5</v>
      </c>
      <c r="B90" s="20" t="s">
        <v>185</v>
      </c>
    </row>
    <row r="91" spans="1:2" ht="12.75">
      <c r="A91" s="20">
        <v>5</v>
      </c>
      <c r="B91" s="20" t="s">
        <v>185</v>
      </c>
    </row>
    <row r="92" spans="1:2" ht="12.75">
      <c r="A92" s="20">
        <v>5</v>
      </c>
      <c r="B92" s="20" t="s">
        <v>185</v>
      </c>
    </row>
    <row r="93" spans="1:2" ht="12.75">
      <c r="A93" s="20">
        <v>5</v>
      </c>
      <c r="B93" s="20" t="s">
        <v>185</v>
      </c>
    </row>
    <row r="94" spans="1:2" ht="12.75">
      <c r="A94" s="20">
        <v>5</v>
      </c>
      <c r="B94" s="20" t="s">
        <v>1714</v>
      </c>
    </row>
    <row r="95" spans="1:2" ht="12.75">
      <c r="A95" s="20">
        <v>12</v>
      </c>
      <c r="B95" s="20" t="s">
        <v>329</v>
      </c>
    </row>
    <row r="96" spans="1:2" ht="12.75">
      <c r="A96" s="20">
        <v>12</v>
      </c>
      <c r="B96" s="20" t="s">
        <v>329</v>
      </c>
    </row>
    <row r="97" spans="1:2" ht="12.75">
      <c r="A97" s="20">
        <v>12</v>
      </c>
      <c r="B97" s="20" t="s">
        <v>329</v>
      </c>
    </row>
    <row r="98" spans="1:2" ht="12.75">
      <c r="A98" s="20">
        <v>12</v>
      </c>
      <c r="B98" s="20" t="s">
        <v>329</v>
      </c>
    </row>
    <row r="99" spans="1:2" ht="12.75">
      <c r="A99" s="20">
        <v>12</v>
      </c>
      <c r="B99" s="20" t="s">
        <v>329</v>
      </c>
    </row>
    <row r="100" spans="1:2" ht="12.75">
      <c r="A100" s="20">
        <v>12</v>
      </c>
      <c r="B100" s="20" t="s">
        <v>329</v>
      </c>
    </row>
    <row r="101" spans="1:2" ht="12.75">
      <c r="A101" s="20">
        <v>12</v>
      </c>
      <c r="B101" s="20" t="s">
        <v>329</v>
      </c>
    </row>
    <row r="102" spans="1:2" ht="12.75">
      <c r="A102" s="20">
        <v>12</v>
      </c>
      <c r="B102" s="20" t="s">
        <v>329</v>
      </c>
    </row>
    <row r="103" spans="1:2" ht="12.75">
      <c r="A103" s="20">
        <v>12</v>
      </c>
      <c r="B103" s="20" t="s">
        <v>329</v>
      </c>
    </row>
    <row r="104" spans="1:2" ht="12.75">
      <c r="A104" s="20">
        <v>12</v>
      </c>
      <c r="B104" s="20" t="s">
        <v>329</v>
      </c>
    </row>
    <row r="105" spans="1:2" ht="12.75">
      <c r="A105" s="20">
        <v>5</v>
      </c>
      <c r="B105" s="20" t="s">
        <v>329</v>
      </c>
    </row>
    <row r="106" spans="1:2" ht="12.75">
      <c r="A106" s="20">
        <v>12</v>
      </c>
      <c r="B106" s="20" t="s">
        <v>329</v>
      </c>
    </row>
    <row r="107" spans="1:2" ht="12.75">
      <c r="A107" s="20">
        <v>12</v>
      </c>
      <c r="B107" s="20" t="s">
        <v>329</v>
      </c>
    </row>
    <row r="108" spans="1:2" ht="12.75">
      <c r="A108" s="20">
        <v>5</v>
      </c>
      <c r="B108" s="20" t="s">
        <v>329</v>
      </c>
    </row>
    <row r="109" spans="1:2" ht="12.75">
      <c r="A109" s="20">
        <v>12</v>
      </c>
      <c r="B109" s="20" t="s">
        <v>272</v>
      </c>
    </row>
    <row r="110" spans="1:2" ht="12.75">
      <c r="A110" s="20">
        <v>12</v>
      </c>
      <c r="B110" s="20" t="s">
        <v>329</v>
      </c>
    </row>
    <row r="111" spans="1:2" ht="12.75">
      <c r="A111" s="20">
        <v>0</v>
      </c>
      <c r="B111" s="20" t="s">
        <v>329</v>
      </c>
    </row>
    <row r="112" spans="1:2" ht="12.75">
      <c r="A112" s="20">
        <v>2</v>
      </c>
      <c r="B112" s="20" t="s">
        <v>329</v>
      </c>
    </row>
    <row r="113" spans="1:2" ht="12.75">
      <c r="A113" s="20">
        <v>12</v>
      </c>
      <c r="B113" s="20" t="s">
        <v>329</v>
      </c>
    </row>
    <row r="114" spans="1:2" ht="12.75">
      <c r="A114" s="20">
        <v>12</v>
      </c>
      <c r="B114" s="20" t="s">
        <v>329</v>
      </c>
    </row>
    <row r="115" spans="1:2" ht="12.75">
      <c r="A115" s="20">
        <v>12</v>
      </c>
      <c r="B115" s="20" t="s">
        <v>272</v>
      </c>
    </row>
    <row r="116" spans="1:2" ht="12.75">
      <c r="A116" s="20">
        <v>0</v>
      </c>
      <c r="B116" s="20" t="s">
        <v>329</v>
      </c>
    </row>
    <row r="117" spans="1:2" ht="12.75">
      <c r="A117" s="20">
        <v>0</v>
      </c>
      <c r="B117" s="20" t="s">
        <v>329</v>
      </c>
    </row>
    <row r="118" spans="1:2" ht="12.75">
      <c r="A118" s="20">
        <v>0</v>
      </c>
      <c r="B118" s="20" t="s">
        <v>1535</v>
      </c>
    </row>
    <row r="119" spans="1:2" ht="12.75">
      <c r="A119" s="20">
        <v>0</v>
      </c>
      <c r="B119" s="20" t="s">
        <v>357</v>
      </c>
    </row>
    <row r="120" spans="1:2" ht="12.75">
      <c r="A120" s="20">
        <v>0</v>
      </c>
      <c r="B120" s="20" t="s">
        <v>357</v>
      </c>
    </row>
    <row r="121" spans="1:2" ht="12.75">
      <c r="A121" s="20">
        <v>0</v>
      </c>
      <c r="B121" s="20" t="s">
        <v>501</v>
      </c>
    </row>
    <row r="122" spans="1:2" ht="12.75">
      <c r="A122" s="20">
        <v>0</v>
      </c>
      <c r="B122" s="20" t="s">
        <v>466</v>
      </c>
    </row>
    <row r="123" spans="1:2" ht="12.75">
      <c r="A123" s="20">
        <v>0</v>
      </c>
      <c r="B123" s="20" t="s">
        <v>466</v>
      </c>
    </row>
    <row r="124" spans="1:2" ht="12.75">
      <c r="A124" s="20">
        <v>0</v>
      </c>
      <c r="B124" s="20" t="s">
        <v>466</v>
      </c>
    </row>
    <row r="125" spans="1:2" ht="12.75">
      <c r="A125" s="20">
        <v>0</v>
      </c>
      <c r="B125" s="20" t="s">
        <v>386</v>
      </c>
    </row>
    <row r="126" spans="1:2" ht="12.75">
      <c r="A126" s="20">
        <v>0</v>
      </c>
      <c r="B126" s="20" t="s">
        <v>386</v>
      </c>
    </row>
    <row r="127" spans="1:2" ht="12.75">
      <c r="A127" s="20">
        <v>0</v>
      </c>
      <c r="B127" s="20" t="s">
        <v>386</v>
      </c>
    </row>
    <row r="128" spans="1:2" ht="12.75">
      <c r="A128" s="45">
        <v>0</v>
      </c>
      <c r="B128" s="20" t="s">
        <v>386</v>
      </c>
    </row>
    <row r="129" spans="1:2" ht="12.75">
      <c r="A129" s="20">
        <v>1</v>
      </c>
      <c r="B129" s="20" t="s">
        <v>1778</v>
      </c>
    </row>
    <row r="130" spans="1:2" ht="12.75">
      <c r="A130" s="20">
        <v>1</v>
      </c>
      <c r="B130" s="20" t="s">
        <v>134</v>
      </c>
    </row>
    <row r="131" spans="1:2" ht="12.75">
      <c r="A131" s="20">
        <v>2</v>
      </c>
      <c r="B131" s="20" t="s">
        <v>134</v>
      </c>
    </row>
    <row r="132" spans="1:2" ht="12.75">
      <c r="A132" s="20">
        <v>2</v>
      </c>
      <c r="B132" s="20" t="s">
        <v>134</v>
      </c>
    </row>
    <row r="133" spans="1:2" ht="12.75">
      <c r="A133" s="20">
        <v>2</v>
      </c>
      <c r="B133" s="20" t="s">
        <v>134</v>
      </c>
    </row>
    <row r="134" spans="1:2" ht="12.75">
      <c r="A134" s="20">
        <v>3</v>
      </c>
      <c r="B134" s="20" t="s">
        <v>134</v>
      </c>
    </row>
    <row r="135" spans="1:2" ht="12.75">
      <c r="A135" s="20">
        <v>3</v>
      </c>
      <c r="B135" s="20" t="s">
        <v>134</v>
      </c>
    </row>
    <row r="136" spans="1:2" ht="12.75">
      <c r="A136" s="20">
        <v>3</v>
      </c>
      <c r="B136" s="20" t="s">
        <v>134</v>
      </c>
    </row>
    <row r="137" spans="1:2" ht="12.75">
      <c r="A137" s="20">
        <v>3</v>
      </c>
      <c r="B137" s="20" t="s">
        <v>134</v>
      </c>
    </row>
    <row r="138" spans="1:2" ht="12.75">
      <c r="A138" s="20">
        <v>3</v>
      </c>
      <c r="B138" s="20" t="s">
        <v>134</v>
      </c>
    </row>
    <row r="139" spans="1:2" ht="12.75">
      <c r="A139" s="20">
        <v>3</v>
      </c>
      <c r="B139" s="20" t="s">
        <v>134</v>
      </c>
    </row>
    <row r="140" spans="1:2" ht="12.75">
      <c r="A140" s="20">
        <v>5</v>
      </c>
      <c r="B140" s="20" t="s">
        <v>134</v>
      </c>
    </row>
    <row r="141" spans="1:2" ht="12.75">
      <c r="A141" s="20">
        <v>5</v>
      </c>
      <c r="B141" s="45" t="s">
        <v>134</v>
      </c>
    </row>
    <row r="142" spans="1:2" ht="12.75">
      <c r="A142" s="20">
        <v>5</v>
      </c>
      <c r="B142" s="20" t="s">
        <v>134</v>
      </c>
    </row>
    <row r="143" spans="1:2" ht="12.75">
      <c r="A143" s="20">
        <v>5</v>
      </c>
      <c r="B143" s="20" t="s">
        <v>134</v>
      </c>
    </row>
    <row r="144" spans="1:2" ht="12.75">
      <c r="A144" s="20">
        <v>5</v>
      </c>
      <c r="B144" s="20" t="s">
        <v>134</v>
      </c>
    </row>
    <row r="145" spans="1:2" ht="12.75">
      <c r="A145" s="20">
        <v>5</v>
      </c>
      <c r="B145" s="20" t="s">
        <v>134</v>
      </c>
    </row>
    <row r="146" spans="1:2" ht="12.75">
      <c r="A146" s="20">
        <v>5</v>
      </c>
      <c r="B146" s="20" t="s">
        <v>134</v>
      </c>
    </row>
    <row r="147" spans="1:2" ht="12.75">
      <c r="A147" s="20">
        <v>5</v>
      </c>
      <c r="B147" s="20" t="s">
        <v>134</v>
      </c>
    </row>
    <row r="148" spans="1:2" ht="12.75">
      <c r="A148" s="20">
        <v>5</v>
      </c>
      <c r="B148" s="20" t="s">
        <v>134</v>
      </c>
    </row>
    <row r="149" spans="1:2" ht="12.75">
      <c r="A149" s="20">
        <v>5</v>
      </c>
      <c r="B149" s="20" t="s">
        <v>134</v>
      </c>
    </row>
    <row r="150" spans="1:2" ht="12.75">
      <c r="A150" s="20">
        <v>5</v>
      </c>
      <c r="B150" s="20" t="s">
        <v>134</v>
      </c>
    </row>
    <row r="151" spans="1:2" ht="12.75">
      <c r="A151" s="20">
        <v>5</v>
      </c>
      <c r="B151" s="20" t="s">
        <v>134</v>
      </c>
    </row>
    <row r="152" spans="1:2" ht="12.75">
      <c r="A152" s="20">
        <v>5</v>
      </c>
      <c r="B152" s="20" t="s">
        <v>134</v>
      </c>
    </row>
    <row r="153" spans="1:2" ht="12.75">
      <c r="A153" s="20">
        <v>5</v>
      </c>
      <c r="B153" s="20" t="s">
        <v>134</v>
      </c>
    </row>
    <row r="154" spans="1:2" ht="12.75">
      <c r="A154" s="20">
        <v>5</v>
      </c>
      <c r="B154" s="20" t="s">
        <v>134</v>
      </c>
    </row>
    <row r="155" spans="1:2" ht="12.75">
      <c r="A155" s="20">
        <v>5</v>
      </c>
      <c r="B155" s="20" t="s">
        <v>134</v>
      </c>
    </row>
    <row r="156" spans="1:2" ht="12.75">
      <c r="A156" s="20">
        <v>5</v>
      </c>
      <c r="B156" s="20" t="s">
        <v>134</v>
      </c>
    </row>
    <row r="157" spans="1:2" ht="12.75">
      <c r="A157" s="20">
        <v>12</v>
      </c>
      <c r="B157" s="20" t="s">
        <v>134</v>
      </c>
    </row>
    <row r="158" spans="1:2" ht="12.75">
      <c r="A158" s="20">
        <v>12</v>
      </c>
      <c r="B158" s="20" t="s">
        <v>134</v>
      </c>
    </row>
    <row r="159" spans="1:2" ht="12.75">
      <c r="A159" s="20">
        <v>12</v>
      </c>
      <c r="B159" s="20" t="s">
        <v>134</v>
      </c>
    </row>
    <row r="160" spans="1:2" ht="12.75">
      <c r="A160" s="20">
        <v>12</v>
      </c>
      <c r="B160" s="20" t="s">
        <v>134</v>
      </c>
    </row>
    <row r="161" spans="1:2" ht="12.75">
      <c r="A161" s="20">
        <v>12</v>
      </c>
      <c r="B161" s="20" t="s">
        <v>134</v>
      </c>
    </row>
    <row r="162" spans="1:2" ht="12.75">
      <c r="A162" s="20">
        <v>12</v>
      </c>
      <c r="B162" s="20" t="s">
        <v>134</v>
      </c>
    </row>
    <row r="163" spans="1:2" ht="12.75">
      <c r="A163" s="20">
        <v>12</v>
      </c>
      <c r="B163" s="20" t="s">
        <v>134</v>
      </c>
    </row>
    <row r="164" spans="1:2" ht="12.75">
      <c r="A164" s="20">
        <v>12</v>
      </c>
      <c r="B164" s="20" t="s">
        <v>134</v>
      </c>
    </row>
    <row r="165" spans="1:2" ht="12.75">
      <c r="A165" s="20">
        <v>12</v>
      </c>
      <c r="B165" s="20" t="s">
        <v>134</v>
      </c>
    </row>
    <row r="166" spans="1:2" ht="12.75">
      <c r="A166" s="20">
        <v>12</v>
      </c>
      <c r="B166" s="20" t="s">
        <v>134</v>
      </c>
    </row>
    <row r="167" spans="1:2" ht="12.75">
      <c r="A167" s="20">
        <v>12</v>
      </c>
      <c r="B167" s="20" t="s">
        <v>134</v>
      </c>
    </row>
    <row r="168" spans="1:2" ht="12.75">
      <c r="A168" s="20">
        <v>12</v>
      </c>
      <c r="B168" s="20" t="s">
        <v>134</v>
      </c>
    </row>
    <row r="169" spans="1:2" ht="12.75">
      <c r="A169" s="20">
        <v>12</v>
      </c>
      <c r="B169" s="20" t="s">
        <v>134</v>
      </c>
    </row>
    <row r="170" spans="1:2" ht="12.75">
      <c r="A170" s="20">
        <v>12</v>
      </c>
      <c r="B170" s="20" t="s">
        <v>134</v>
      </c>
    </row>
    <row r="171" spans="1:2" ht="12.75">
      <c r="A171" s="20">
        <v>12</v>
      </c>
      <c r="B171" s="20" t="s">
        <v>134</v>
      </c>
    </row>
    <row r="172" spans="1:2" ht="12.75">
      <c r="A172" s="20">
        <v>12</v>
      </c>
      <c r="B172" s="20" t="s">
        <v>134</v>
      </c>
    </row>
    <row r="173" spans="1:2" ht="12.75">
      <c r="A173" s="20">
        <v>12</v>
      </c>
      <c r="B173" s="20" t="s">
        <v>134</v>
      </c>
    </row>
    <row r="174" spans="1:2" ht="12.75">
      <c r="A174" s="20">
        <v>12</v>
      </c>
      <c r="B174" s="20" t="s">
        <v>134</v>
      </c>
    </row>
    <row r="175" spans="1:2" ht="12.75">
      <c r="A175" s="20">
        <v>12</v>
      </c>
      <c r="B175" s="20" t="s">
        <v>134</v>
      </c>
    </row>
    <row r="176" spans="1:2" ht="12.75">
      <c r="A176" s="20">
        <v>12</v>
      </c>
      <c r="B176" s="20" t="s">
        <v>134</v>
      </c>
    </row>
    <row r="177" spans="1:2" ht="12.75">
      <c r="A177" s="20">
        <v>12</v>
      </c>
      <c r="B177" s="20" t="s">
        <v>134</v>
      </c>
    </row>
    <row r="178" spans="1:2" ht="12.75">
      <c r="A178" s="20">
        <v>12</v>
      </c>
      <c r="B178" s="20" t="s">
        <v>134</v>
      </c>
    </row>
    <row r="179" spans="1:2" ht="12.75">
      <c r="A179" s="20">
        <v>12</v>
      </c>
      <c r="B179" s="20" t="s">
        <v>134</v>
      </c>
    </row>
    <row r="180" spans="1:2" ht="12.75">
      <c r="A180" s="20">
        <v>12</v>
      </c>
      <c r="B180" s="20" t="s">
        <v>134</v>
      </c>
    </row>
    <row r="181" spans="1:2" ht="12.75">
      <c r="A181" s="20">
        <v>12</v>
      </c>
      <c r="B181" s="20" t="s">
        <v>134</v>
      </c>
    </row>
    <row r="182" spans="1:2" ht="12.75">
      <c r="A182" s="20">
        <v>12</v>
      </c>
      <c r="B182" s="20" t="s">
        <v>134</v>
      </c>
    </row>
    <row r="183" spans="1:2" ht="12.75">
      <c r="A183" s="20">
        <v>12</v>
      </c>
      <c r="B183" s="20" t="s">
        <v>134</v>
      </c>
    </row>
    <row r="184" spans="1:2" ht="12.75">
      <c r="A184" s="20">
        <v>12</v>
      </c>
      <c r="B184" s="20" t="s">
        <v>134</v>
      </c>
    </row>
    <row r="185" spans="1:2" ht="12.75">
      <c r="A185" s="20">
        <v>12</v>
      </c>
      <c r="B185" s="20" t="s">
        <v>134</v>
      </c>
    </row>
    <row r="186" spans="1:2" ht="12.75">
      <c r="A186" s="20">
        <v>12</v>
      </c>
      <c r="B186" s="20" t="s">
        <v>134</v>
      </c>
    </row>
    <row r="187" spans="1:2" ht="12.75">
      <c r="A187" s="20">
        <v>12</v>
      </c>
      <c r="B187" s="20" t="s">
        <v>134</v>
      </c>
    </row>
    <row r="188" spans="1:2" ht="12.75">
      <c r="A188" s="20">
        <v>12</v>
      </c>
      <c r="B188" s="20" t="s">
        <v>134</v>
      </c>
    </row>
    <row r="189" spans="1:2" ht="12.75">
      <c r="A189" s="20">
        <v>12</v>
      </c>
      <c r="B189" s="20" t="s">
        <v>134</v>
      </c>
    </row>
    <row r="190" spans="1:2" ht="12.75">
      <c r="A190" s="20">
        <v>12</v>
      </c>
      <c r="B190" s="20" t="s">
        <v>134</v>
      </c>
    </row>
    <row r="191" spans="1:2" ht="12.75">
      <c r="A191" s="20">
        <v>12</v>
      </c>
      <c r="B191" s="20" t="s">
        <v>134</v>
      </c>
    </row>
    <row r="192" spans="1:2" ht="12.75">
      <c r="A192" s="20">
        <v>12</v>
      </c>
      <c r="B192" s="20" t="s">
        <v>134</v>
      </c>
    </row>
    <row r="193" spans="1:2" ht="12.75">
      <c r="A193" s="20">
        <v>12</v>
      </c>
      <c r="B193" s="20" t="s">
        <v>134</v>
      </c>
    </row>
    <row r="194" spans="1:2" ht="12.75">
      <c r="A194" s="20">
        <v>12</v>
      </c>
      <c r="B194" s="20" t="s">
        <v>134</v>
      </c>
    </row>
    <row r="195" spans="1:2" ht="12.75">
      <c r="A195" s="20">
        <v>12</v>
      </c>
      <c r="B195" s="20" t="s">
        <v>134</v>
      </c>
    </row>
    <row r="196" spans="1:2" ht="12.75">
      <c r="A196" s="20">
        <v>12</v>
      </c>
      <c r="B196" s="20" t="s">
        <v>134</v>
      </c>
    </row>
    <row r="197" spans="1:2" ht="12.75">
      <c r="A197" s="20">
        <v>12</v>
      </c>
      <c r="B197" s="20" t="s">
        <v>134</v>
      </c>
    </row>
    <row r="198" spans="1:2" ht="12.75">
      <c r="A198" s="20">
        <v>12</v>
      </c>
      <c r="B198" s="20" t="s">
        <v>134</v>
      </c>
    </row>
    <row r="199" spans="1:2" ht="12.75">
      <c r="A199" s="20">
        <v>12</v>
      </c>
      <c r="B199" s="20" t="s">
        <v>134</v>
      </c>
    </row>
    <row r="200" spans="1:2" ht="12.75">
      <c r="A200" s="20">
        <v>12</v>
      </c>
      <c r="B200" s="20" t="s">
        <v>134</v>
      </c>
    </row>
    <row r="201" spans="1:2" ht="12.75">
      <c r="A201" s="20">
        <v>12</v>
      </c>
      <c r="B201" s="20" t="s">
        <v>134</v>
      </c>
    </row>
    <row r="202" spans="1:2" ht="12.75">
      <c r="A202" s="20">
        <v>12</v>
      </c>
      <c r="B202" s="20" t="s">
        <v>134</v>
      </c>
    </row>
    <row r="203" spans="1:2" ht="12.75">
      <c r="A203" s="20">
        <v>12</v>
      </c>
      <c r="B203" s="20" t="s">
        <v>134</v>
      </c>
    </row>
    <row r="204" spans="1:2" ht="12.75">
      <c r="A204" s="20">
        <v>12</v>
      </c>
      <c r="B204" s="20" t="s">
        <v>134</v>
      </c>
    </row>
    <row r="205" spans="1:2" ht="12.75">
      <c r="A205" s="20">
        <v>12</v>
      </c>
      <c r="B205" s="20" t="s">
        <v>134</v>
      </c>
    </row>
    <row r="206" spans="1:2" ht="12.75">
      <c r="A206" s="20">
        <v>12</v>
      </c>
      <c r="B206" s="20" t="s">
        <v>134</v>
      </c>
    </row>
    <row r="207" spans="1:2" ht="12.75">
      <c r="A207" s="20">
        <v>12</v>
      </c>
      <c r="B207" s="20" t="s">
        <v>134</v>
      </c>
    </row>
    <row r="208" spans="1:2" ht="12.75">
      <c r="A208" s="20">
        <v>12</v>
      </c>
      <c r="B208" s="20" t="s">
        <v>134</v>
      </c>
    </row>
    <row r="209" spans="1:2" ht="12.75">
      <c r="A209" s="20">
        <v>12</v>
      </c>
      <c r="B209" s="20" t="s">
        <v>134</v>
      </c>
    </row>
    <row r="210" spans="1:2" ht="12.75">
      <c r="A210" s="20">
        <v>12</v>
      </c>
      <c r="B210" s="20" t="s">
        <v>134</v>
      </c>
    </row>
    <row r="211" spans="1:2" ht="12.75">
      <c r="A211" s="20">
        <v>12</v>
      </c>
      <c r="B211" s="20" t="s">
        <v>134</v>
      </c>
    </row>
    <row r="212" spans="1:2" ht="12.75">
      <c r="A212" s="20">
        <v>12</v>
      </c>
      <c r="B212" s="20" t="s">
        <v>134</v>
      </c>
    </row>
    <row r="213" spans="1:2" ht="12.75">
      <c r="A213" s="20">
        <v>12</v>
      </c>
      <c r="B213" s="20" t="s">
        <v>134</v>
      </c>
    </row>
    <row r="214" spans="1:2" ht="12.75">
      <c r="A214" s="20">
        <v>12</v>
      </c>
      <c r="B214" s="20" t="s">
        <v>134</v>
      </c>
    </row>
    <row r="215" spans="1:2" ht="12.75">
      <c r="A215" s="20">
        <v>12</v>
      </c>
      <c r="B215" s="20" t="s">
        <v>134</v>
      </c>
    </row>
    <row r="216" spans="1:2" ht="12.75">
      <c r="A216" s="20">
        <v>12</v>
      </c>
      <c r="B216" s="20" t="s">
        <v>134</v>
      </c>
    </row>
    <row r="217" spans="1:2" ht="12.75">
      <c r="A217" s="20">
        <v>12</v>
      </c>
      <c r="B217" s="20" t="s">
        <v>134</v>
      </c>
    </row>
    <row r="218" spans="1:2" ht="12.75">
      <c r="A218" s="20">
        <v>12</v>
      </c>
      <c r="B218" s="20" t="s">
        <v>134</v>
      </c>
    </row>
    <row r="219" spans="1:2" ht="12.75">
      <c r="A219" s="20">
        <v>12</v>
      </c>
      <c r="B219" s="20" t="s">
        <v>134</v>
      </c>
    </row>
    <row r="220" spans="1:2" ht="12.75">
      <c r="A220" s="20">
        <v>12</v>
      </c>
      <c r="B220" s="20" t="s">
        <v>134</v>
      </c>
    </row>
    <row r="221" spans="1:2" ht="12.75">
      <c r="A221" s="20">
        <v>12</v>
      </c>
      <c r="B221" s="20" t="s">
        <v>134</v>
      </c>
    </row>
    <row r="222" spans="1:2" ht="12.75">
      <c r="A222" s="20">
        <v>12</v>
      </c>
      <c r="B222" s="20" t="s">
        <v>134</v>
      </c>
    </row>
    <row r="223" spans="1:2" ht="12.75">
      <c r="A223" s="20">
        <v>12</v>
      </c>
      <c r="B223" s="20" t="s">
        <v>134</v>
      </c>
    </row>
    <row r="224" spans="1:2" ht="12.75">
      <c r="A224" s="20">
        <v>12</v>
      </c>
      <c r="B224" s="20" t="s">
        <v>134</v>
      </c>
    </row>
    <row r="225" spans="1:2" ht="12.75">
      <c r="A225" s="20">
        <v>12</v>
      </c>
      <c r="B225" s="20" t="s">
        <v>134</v>
      </c>
    </row>
    <row r="226" spans="1:2" ht="12.75">
      <c r="A226" s="20">
        <v>12</v>
      </c>
      <c r="B226" s="20" t="s">
        <v>134</v>
      </c>
    </row>
    <row r="227" spans="1:2" ht="12.75">
      <c r="A227" s="20">
        <v>12</v>
      </c>
      <c r="B227" s="20" t="s">
        <v>134</v>
      </c>
    </row>
    <row r="228" spans="1:2" ht="12.75">
      <c r="A228" s="20">
        <v>12</v>
      </c>
      <c r="B228" s="20" t="s">
        <v>134</v>
      </c>
    </row>
    <row r="229" spans="1:2" ht="12.75">
      <c r="A229" s="20">
        <v>12</v>
      </c>
      <c r="B229" s="20" t="s">
        <v>134</v>
      </c>
    </row>
    <row r="230" spans="1:2" ht="12.75">
      <c r="A230" s="20">
        <v>3</v>
      </c>
      <c r="B230" s="20" t="s">
        <v>134</v>
      </c>
    </row>
    <row r="231" spans="1:2" ht="12.75">
      <c r="A231" s="20">
        <v>12</v>
      </c>
      <c r="B231" s="20" t="s">
        <v>134</v>
      </c>
    </row>
    <row r="232" spans="1:2" ht="12.75">
      <c r="A232" s="20">
        <v>12</v>
      </c>
      <c r="B232" s="20" t="s">
        <v>134</v>
      </c>
    </row>
    <row r="233" spans="1:2" ht="12.75">
      <c r="A233" s="20">
        <v>0</v>
      </c>
      <c r="B233" s="20" t="s">
        <v>134</v>
      </c>
    </row>
    <row r="234" spans="1:2" ht="12.75">
      <c r="A234" s="20">
        <v>0</v>
      </c>
      <c r="B234" s="20" t="s">
        <v>134</v>
      </c>
    </row>
    <row r="235" spans="1:2" ht="12.75">
      <c r="A235" s="20">
        <v>0</v>
      </c>
      <c r="B235" s="20" t="s">
        <v>134</v>
      </c>
    </row>
    <row r="236" spans="1:2" ht="12.75">
      <c r="A236" s="20">
        <v>0</v>
      </c>
      <c r="B236" s="20" t="s">
        <v>134</v>
      </c>
    </row>
    <row r="237" spans="1:2" ht="12.75">
      <c r="A237" s="20">
        <v>2</v>
      </c>
      <c r="B237" s="20" t="s">
        <v>134</v>
      </c>
    </row>
    <row r="238" spans="1:2" ht="12.75">
      <c r="A238" s="20">
        <v>3</v>
      </c>
      <c r="B238" s="20" t="s">
        <v>134</v>
      </c>
    </row>
    <row r="239" spans="1:2" ht="12.75">
      <c r="A239" s="20">
        <v>5</v>
      </c>
      <c r="B239" s="20" t="s">
        <v>134</v>
      </c>
    </row>
    <row r="240" spans="1:2" ht="12.75">
      <c r="A240" s="20">
        <v>5</v>
      </c>
      <c r="B240" s="20" t="s">
        <v>134</v>
      </c>
    </row>
    <row r="241" spans="1:2" ht="12.75">
      <c r="A241" s="20">
        <v>5</v>
      </c>
      <c r="B241" s="20" t="s">
        <v>134</v>
      </c>
    </row>
    <row r="242" spans="1:2" ht="12.75">
      <c r="A242" s="20">
        <v>5</v>
      </c>
      <c r="B242" s="20" t="s">
        <v>134</v>
      </c>
    </row>
    <row r="243" spans="1:2" ht="12.75">
      <c r="A243" s="20">
        <v>5</v>
      </c>
      <c r="B243" s="20" t="s">
        <v>635</v>
      </c>
    </row>
    <row r="244" spans="1:2" ht="12.75">
      <c r="A244" s="20">
        <v>12</v>
      </c>
      <c r="B244" s="20" t="s">
        <v>1333</v>
      </c>
    </row>
    <row r="245" spans="1:2" ht="12.75">
      <c r="A245" s="20">
        <v>12</v>
      </c>
      <c r="B245" s="20" t="s">
        <v>1134</v>
      </c>
    </row>
    <row r="246" spans="1:2" ht="12.75">
      <c r="A246" s="20">
        <v>12</v>
      </c>
      <c r="B246" s="20" t="s">
        <v>514</v>
      </c>
    </row>
    <row r="247" spans="1:2" ht="12.75">
      <c r="A247" s="20">
        <v>12</v>
      </c>
      <c r="B247" s="20" t="s">
        <v>514</v>
      </c>
    </row>
    <row r="248" spans="1:2" ht="12.75">
      <c r="A248" s="20">
        <v>12</v>
      </c>
      <c r="B248" s="20" t="s">
        <v>514</v>
      </c>
    </row>
    <row r="249" spans="1:2" ht="12.75">
      <c r="A249" s="20">
        <v>12</v>
      </c>
      <c r="B249" s="20" t="s">
        <v>514</v>
      </c>
    </row>
    <row r="250" spans="1:2" ht="12.75">
      <c r="A250" s="20">
        <v>12</v>
      </c>
      <c r="B250" s="20" t="s">
        <v>514</v>
      </c>
    </row>
    <row r="251" spans="1:2" ht="12.75">
      <c r="A251" s="20">
        <v>12</v>
      </c>
      <c r="B251" s="20" t="s">
        <v>514</v>
      </c>
    </row>
    <row r="252" spans="1:2" ht="12.75">
      <c r="A252" s="20">
        <v>12</v>
      </c>
      <c r="B252" s="20" t="s">
        <v>514</v>
      </c>
    </row>
    <row r="253" spans="1:2" ht="12.75">
      <c r="A253" s="20">
        <v>12</v>
      </c>
      <c r="B253" s="20" t="s">
        <v>514</v>
      </c>
    </row>
    <row r="254" spans="1:2" ht="12.75">
      <c r="A254" s="20">
        <v>12</v>
      </c>
      <c r="B254" s="20" t="s">
        <v>514</v>
      </c>
    </row>
    <row r="255" spans="1:2" ht="12.75">
      <c r="A255" s="20">
        <v>12</v>
      </c>
      <c r="B255" s="20" t="s">
        <v>178</v>
      </c>
    </row>
    <row r="256" spans="1:2" ht="12.75">
      <c r="A256" s="20">
        <v>12</v>
      </c>
      <c r="B256" s="20" t="s">
        <v>514</v>
      </c>
    </row>
    <row r="257" spans="1:2" ht="12.75">
      <c r="A257" s="20">
        <v>12</v>
      </c>
      <c r="B257" s="20" t="s">
        <v>514</v>
      </c>
    </row>
    <row r="258" spans="1:2" ht="12.75">
      <c r="A258" s="20">
        <v>12</v>
      </c>
      <c r="B258" s="20" t="s">
        <v>178</v>
      </c>
    </row>
    <row r="259" spans="1:2" ht="12.75">
      <c r="A259" s="20">
        <v>0</v>
      </c>
      <c r="B259" s="20" t="s">
        <v>178</v>
      </c>
    </row>
    <row r="260" spans="1:2" ht="12.75">
      <c r="A260" s="20">
        <v>0</v>
      </c>
      <c r="B260" s="20" t="s">
        <v>514</v>
      </c>
    </row>
    <row r="261" spans="1:2" ht="12.75">
      <c r="A261" s="20">
        <v>3</v>
      </c>
      <c r="B261" s="20" t="s">
        <v>514</v>
      </c>
    </row>
    <row r="262" spans="1:2" ht="12.75">
      <c r="A262" s="20">
        <v>5</v>
      </c>
      <c r="B262" s="20" t="s">
        <v>514</v>
      </c>
    </row>
    <row r="263" spans="1:2" ht="12.75">
      <c r="A263" s="20">
        <v>5</v>
      </c>
      <c r="B263" s="20" t="s">
        <v>514</v>
      </c>
    </row>
    <row r="264" spans="1:2" ht="12.75">
      <c r="A264" s="20">
        <v>12</v>
      </c>
      <c r="B264" s="20" t="s">
        <v>514</v>
      </c>
    </row>
    <row r="265" spans="1:2" ht="12.75">
      <c r="A265" s="20">
        <v>12</v>
      </c>
      <c r="B265" s="20" t="s">
        <v>514</v>
      </c>
    </row>
    <row r="266" spans="1:2" ht="12.75">
      <c r="A266" s="20">
        <v>5</v>
      </c>
      <c r="B266" s="20" t="s">
        <v>514</v>
      </c>
    </row>
    <row r="267" spans="1:2" ht="12.75">
      <c r="A267" s="20">
        <v>0</v>
      </c>
      <c r="B267" s="20" t="s">
        <v>514</v>
      </c>
    </row>
    <row r="268" spans="1:2" ht="12.75">
      <c r="A268" s="20">
        <v>0</v>
      </c>
      <c r="B268" s="20" t="s">
        <v>514</v>
      </c>
    </row>
    <row r="269" spans="1:2" ht="12.75">
      <c r="A269" s="20">
        <v>0</v>
      </c>
      <c r="B269" s="20" t="s">
        <v>715</v>
      </c>
    </row>
    <row r="270" spans="1:2" ht="12.75">
      <c r="A270" s="20">
        <v>0</v>
      </c>
      <c r="B270" s="20" t="s">
        <v>715</v>
      </c>
    </row>
    <row r="271" spans="1:2" ht="12.75">
      <c r="A271" s="20">
        <v>0</v>
      </c>
      <c r="B271" s="20" t="s">
        <v>336</v>
      </c>
    </row>
    <row r="272" spans="1:2" ht="12.75">
      <c r="A272" s="20">
        <v>0</v>
      </c>
      <c r="B272" s="20" t="s">
        <v>1000</v>
      </c>
    </row>
    <row r="273" spans="1:2" ht="12.75">
      <c r="A273" s="20">
        <v>0</v>
      </c>
      <c r="B273" s="20" t="s">
        <v>336</v>
      </c>
    </row>
    <row r="274" spans="1:2" ht="12.75">
      <c r="A274" s="20">
        <v>0</v>
      </c>
      <c r="B274" s="20" t="s">
        <v>336</v>
      </c>
    </row>
    <row r="275" spans="1:2" ht="12.75">
      <c r="A275" s="20">
        <v>0</v>
      </c>
      <c r="B275" s="20" t="s">
        <v>336</v>
      </c>
    </row>
    <row r="276" spans="1:2" ht="12.75">
      <c r="A276" s="20">
        <v>0</v>
      </c>
      <c r="B276" s="20" t="s">
        <v>336</v>
      </c>
    </row>
    <row r="277" spans="1:2" ht="12.75">
      <c r="A277" s="20">
        <v>0</v>
      </c>
      <c r="B277" s="20" t="s">
        <v>336</v>
      </c>
    </row>
    <row r="278" spans="1:2" ht="12.75">
      <c r="A278" s="20">
        <v>0</v>
      </c>
      <c r="B278" s="20" t="s">
        <v>1804</v>
      </c>
    </row>
    <row r="279" spans="1:2" ht="12.75">
      <c r="A279" s="20">
        <v>0</v>
      </c>
      <c r="B279" s="20" t="s">
        <v>203</v>
      </c>
    </row>
    <row r="280" spans="1:2" ht="12.75">
      <c r="A280" s="20">
        <v>1</v>
      </c>
      <c r="B280" s="20" t="s">
        <v>203</v>
      </c>
    </row>
    <row r="281" spans="1:2" ht="12.75">
      <c r="A281" s="20">
        <v>1</v>
      </c>
      <c r="B281" s="20" t="s">
        <v>203</v>
      </c>
    </row>
    <row r="282" spans="1:2" ht="12.75">
      <c r="A282" s="20">
        <v>1</v>
      </c>
      <c r="B282" s="20" t="s">
        <v>203</v>
      </c>
    </row>
    <row r="283" spans="1:2" ht="12.75">
      <c r="A283" s="20">
        <v>2</v>
      </c>
      <c r="B283" s="20" t="s">
        <v>203</v>
      </c>
    </row>
    <row r="284" spans="1:2" ht="12.75">
      <c r="A284" s="20">
        <v>2</v>
      </c>
      <c r="B284" s="20" t="s">
        <v>203</v>
      </c>
    </row>
    <row r="285" spans="1:2" ht="12.75">
      <c r="A285" s="20">
        <v>3</v>
      </c>
      <c r="B285" s="20" t="s">
        <v>203</v>
      </c>
    </row>
    <row r="286" spans="1:2" ht="12.75">
      <c r="A286" s="20">
        <v>3</v>
      </c>
      <c r="B286" s="20" t="s">
        <v>203</v>
      </c>
    </row>
    <row r="287" spans="1:2" ht="12.75">
      <c r="A287" s="20">
        <v>3</v>
      </c>
      <c r="B287" s="20" t="s">
        <v>203</v>
      </c>
    </row>
    <row r="288" spans="1:2" ht="12.75">
      <c r="A288" s="20">
        <v>3</v>
      </c>
      <c r="B288" s="20" t="s">
        <v>203</v>
      </c>
    </row>
    <row r="289" spans="1:2" ht="12.75">
      <c r="A289" s="20">
        <v>3</v>
      </c>
      <c r="B289" s="20" t="s">
        <v>203</v>
      </c>
    </row>
    <row r="290" spans="1:2" ht="12.75">
      <c r="A290" s="20">
        <v>3</v>
      </c>
      <c r="B290" s="20" t="s">
        <v>203</v>
      </c>
    </row>
    <row r="291" spans="1:2" ht="12.75">
      <c r="A291" s="20">
        <v>5</v>
      </c>
      <c r="B291" s="20" t="s">
        <v>203</v>
      </c>
    </row>
    <row r="292" spans="1:2" ht="12.75">
      <c r="A292" s="20">
        <v>5</v>
      </c>
      <c r="B292" s="20" t="s">
        <v>203</v>
      </c>
    </row>
    <row r="293" spans="1:2" ht="12.75">
      <c r="A293" s="20">
        <v>5</v>
      </c>
      <c r="B293" s="20" t="s">
        <v>203</v>
      </c>
    </row>
    <row r="294" spans="1:2" ht="12.75">
      <c r="A294" s="20">
        <v>5</v>
      </c>
      <c r="B294" s="20" t="s">
        <v>203</v>
      </c>
    </row>
    <row r="295" spans="1:2" ht="12.75">
      <c r="A295" s="20">
        <v>5</v>
      </c>
      <c r="B295" s="20" t="s">
        <v>203</v>
      </c>
    </row>
    <row r="296" spans="1:2" ht="12.75">
      <c r="A296" s="20">
        <v>12</v>
      </c>
      <c r="B296" s="20" t="s">
        <v>203</v>
      </c>
    </row>
    <row r="297" spans="1:2" ht="12.75">
      <c r="A297" s="20">
        <v>12</v>
      </c>
      <c r="B297" s="20" t="s">
        <v>203</v>
      </c>
    </row>
    <row r="298" spans="1:2" ht="12.75">
      <c r="A298" s="20">
        <v>12</v>
      </c>
      <c r="B298" s="20" t="s">
        <v>203</v>
      </c>
    </row>
    <row r="299" spans="1:2" ht="12.75">
      <c r="A299" s="20">
        <v>12</v>
      </c>
      <c r="B299" s="20" t="s">
        <v>203</v>
      </c>
    </row>
    <row r="300" spans="1:2" ht="12.75">
      <c r="A300" s="20">
        <v>12</v>
      </c>
      <c r="B300" s="20" t="s">
        <v>203</v>
      </c>
    </row>
    <row r="301" spans="1:2" ht="12.75">
      <c r="A301" s="20">
        <v>12</v>
      </c>
      <c r="B301" s="20" t="s">
        <v>203</v>
      </c>
    </row>
    <row r="302" spans="1:2" ht="12.75">
      <c r="A302" s="20">
        <v>12</v>
      </c>
      <c r="B302" s="20" t="s">
        <v>203</v>
      </c>
    </row>
    <row r="303" spans="1:2" ht="12.75">
      <c r="A303" s="20">
        <v>12</v>
      </c>
      <c r="B303" s="20" t="s">
        <v>203</v>
      </c>
    </row>
    <row r="304" spans="1:2" ht="12.75">
      <c r="A304" s="20">
        <v>12</v>
      </c>
      <c r="B304" s="20" t="s">
        <v>203</v>
      </c>
    </row>
    <row r="305" spans="1:2" ht="12.75">
      <c r="A305" s="20">
        <v>12</v>
      </c>
      <c r="B305" s="20" t="s">
        <v>203</v>
      </c>
    </row>
    <row r="306" spans="1:2" ht="12.75">
      <c r="A306" s="20">
        <v>12</v>
      </c>
      <c r="B306" s="20" t="s">
        <v>203</v>
      </c>
    </row>
    <row r="307" spans="1:2" ht="12.75">
      <c r="A307" s="20">
        <v>12</v>
      </c>
      <c r="B307" s="20" t="s">
        <v>203</v>
      </c>
    </row>
    <row r="308" spans="1:2" ht="12.75">
      <c r="A308" s="20">
        <v>12</v>
      </c>
      <c r="B308" s="20" t="s">
        <v>203</v>
      </c>
    </row>
    <row r="309" spans="1:2" ht="12.75">
      <c r="A309" s="20">
        <v>12</v>
      </c>
      <c r="B309" s="20" t="s">
        <v>203</v>
      </c>
    </row>
    <row r="310" spans="1:2" ht="12.75">
      <c r="A310" s="20">
        <v>12</v>
      </c>
      <c r="B310" s="20" t="s">
        <v>203</v>
      </c>
    </row>
    <row r="311" spans="1:2" ht="12.75">
      <c r="A311" s="20">
        <v>12</v>
      </c>
      <c r="B311" s="20" t="s">
        <v>203</v>
      </c>
    </row>
    <row r="312" spans="1:2" ht="12.75">
      <c r="A312" s="20">
        <v>12</v>
      </c>
      <c r="B312" s="20" t="s">
        <v>203</v>
      </c>
    </row>
    <row r="313" spans="1:2" ht="12.75">
      <c r="A313" s="20">
        <v>12</v>
      </c>
      <c r="B313" s="20" t="s">
        <v>203</v>
      </c>
    </row>
    <row r="314" spans="1:2" ht="12.75">
      <c r="A314" s="20">
        <v>12</v>
      </c>
      <c r="B314" s="20" t="s">
        <v>203</v>
      </c>
    </row>
    <row r="315" spans="1:2" ht="12.75">
      <c r="A315" s="20">
        <v>12</v>
      </c>
      <c r="B315" s="20" t="s">
        <v>203</v>
      </c>
    </row>
    <row r="316" spans="1:2" ht="12.75">
      <c r="A316" s="20">
        <v>12</v>
      </c>
      <c r="B316" s="20" t="s">
        <v>203</v>
      </c>
    </row>
    <row r="317" spans="1:2" ht="12.75">
      <c r="A317" s="20">
        <v>12</v>
      </c>
      <c r="B317" s="20" t="s">
        <v>203</v>
      </c>
    </row>
    <row r="318" spans="1:2" ht="12.75">
      <c r="A318" s="20">
        <v>12</v>
      </c>
      <c r="B318" s="20" t="s">
        <v>203</v>
      </c>
    </row>
    <row r="319" spans="1:2" ht="12.75">
      <c r="A319" s="20">
        <v>12</v>
      </c>
      <c r="B319" s="20" t="s">
        <v>203</v>
      </c>
    </row>
    <row r="320" spans="1:2" ht="12.75">
      <c r="A320" s="20">
        <v>0</v>
      </c>
      <c r="B320" s="20" t="s">
        <v>203</v>
      </c>
    </row>
    <row r="321" spans="1:2" ht="12.75">
      <c r="A321" s="20">
        <v>12</v>
      </c>
      <c r="B321" s="20" t="s">
        <v>203</v>
      </c>
    </row>
    <row r="322" spans="1:2" ht="12.75">
      <c r="A322" s="20">
        <v>12</v>
      </c>
      <c r="B322" s="20" t="s">
        <v>203</v>
      </c>
    </row>
    <row r="323" spans="1:2" ht="12.75">
      <c r="A323" s="20">
        <v>3</v>
      </c>
      <c r="B323" s="20" t="s">
        <v>203</v>
      </c>
    </row>
    <row r="324" spans="1:2" ht="12.75">
      <c r="A324" s="20">
        <v>5</v>
      </c>
      <c r="B324" s="20" t="s">
        <v>203</v>
      </c>
    </row>
    <row r="325" spans="1:2" ht="12.75">
      <c r="A325" s="20">
        <v>12</v>
      </c>
      <c r="B325" s="20" t="s">
        <v>203</v>
      </c>
    </row>
    <row r="326" spans="1:2" ht="12.75">
      <c r="A326" s="123">
        <v>12</v>
      </c>
      <c r="B326" s="85" t="s">
        <v>203</v>
      </c>
    </row>
    <row r="327" spans="1:2" ht="12.75">
      <c r="A327" s="20">
        <v>12</v>
      </c>
      <c r="B327" s="20" t="s">
        <v>203</v>
      </c>
    </row>
    <row r="328" spans="1:2" ht="12.75">
      <c r="A328" s="20">
        <v>0</v>
      </c>
      <c r="B328" s="20" t="s">
        <v>1506</v>
      </c>
    </row>
    <row r="329" spans="1:2" ht="12.75">
      <c r="A329" s="20">
        <v>0</v>
      </c>
      <c r="B329" s="20" t="s">
        <v>1041</v>
      </c>
    </row>
    <row r="330" spans="1:2" ht="13.5" thickBot="1">
      <c r="A330" s="20">
        <v>3</v>
      </c>
      <c r="B330" s="20" t="s">
        <v>1725</v>
      </c>
    </row>
    <row r="331" spans="1:2" ht="12.75">
      <c r="A331" s="124">
        <v>12</v>
      </c>
      <c r="B331" s="125" t="s">
        <v>1725</v>
      </c>
    </row>
    <row r="332" spans="1:2" ht="12.75">
      <c r="A332" s="20">
        <v>12</v>
      </c>
      <c r="B332" s="20" t="s">
        <v>1502</v>
      </c>
    </row>
    <row r="333" spans="1:2" ht="12.75">
      <c r="A333" s="20">
        <v>12</v>
      </c>
      <c r="B333" s="20" t="s">
        <v>1502</v>
      </c>
    </row>
    <row r="334" spans="1:2" ht="12.75">
      <c r="A334" s="20">
        <v>12</v>
      </c>
      <c r="B334" s="20" t="s">
        <v>1502</v>
      </c>
    </row>
    <row r="335" spans="1:2" ht="12.75">
      <c r="A335" s="20"/>
      <c r="B335" s="20" t="s">
        <v>345</v>
      </c>
    </row>
    <row r="336" spans="1:2" ht="12.75">
      <c r="A336" s="20"/>
      <c r="B336" s="20" t="s">
        <v>345</v>
      </c>
    </row>
    <row r="337" spans="1:2" ht="12.75">
      <c r="A337" s="20"/>
      <c r="B337" s="20" t="s">
        <v>345</v>
      </c>
    </row>
    <row r="338" spans="1:2" ht="12.75">
      <c r="A338" s="20"/>
      <c r="B338" s="20" t="s">
        <v>345</v>
      </c>
    </row>
    <row r="339" spans="1:2" ht="12.75">
      <c r="A339" s="20"/>
      <c r="B339" s="20" t="s">
        <v>345</v>
      </c>
    </row>
    <row r="340" spans="1:2" ht="12.75">
      <c r="A340" s="20"/>
      <c r="B340" s="20" t="s">
        <v>709</v>
      </c>
    </row>
    <row r="341" spans="1:2" ht="12.75">
      <c r="A341" s="20"/>
      <c r="B341" s="20" t="s">
        <v>191</v>
      </c>
    </row>
    <row r="342" spans="1:2" ht="12.75">
      <c r="A342" s="20"/>
      <c r="B342" s="20" t="s">
        <v>709</v>
      </c>
    </row>
    <row r="343" spans="1:2" ht="12.75">
      <c r="A343" s="20"/>
      <c r="B343" s="20" t="s">
        <v>191</v>
      </c>
    </row>
    <row r="344" spans="1:2" ht="12.75">
      <c r="A344" s="20"/>
      <c r="B344" s="20" t="s">
        <v>191</v>
      </c>
    </row>
    <row r="345" spans="1:2" ht="12.75">
      <c r="A345" s="20"/>
      <c r="B345" s="20" t="s">
        <v>235</v>
      </c>
    </row>
    <row r="346" spans="1:2" ht="12.75">
      <c r="A346" s="20"/>
      <c r="B346" s="20" t="s">
        <v>235</v>
      </c>
    </row>
    <row r="347" spans="1:2" ht="12.75">
      <c r="A347" s="20"/>
      <c r="B347" s="31" t="s">
        <v>127</v>
      </c>
    </row>
    <row r="348" spans="1:2" ht="12.75">
      <c r="A348" s="20"/>
      <c r="B348" s="31" t="s">
        <v>127</v>
      </c>
    </row>
    <row r="349" spans="1:2" ht="12.75">
      <c r="A349" s="31"/>
      <c r="B349" s="31" t="s">
        <v>127</v>
      </c>
    </row>
    <row r="350" spans="1:2" ht="12.75">
      <c r="A350" s="20"/>
      <c r="B350" s="31" t="s">
        <v>127</v>
      </c>
    </row>
    <row r="351" spans="1:2" ht="12.75">
      <c r="A351" s="20"/>
      <c r="B351" s="31" t="s">
        <v>127</v>
      </c>
    </row>
    <row r="352" spans="1:2" ht="12.75">
      <c r="A352" s="20"/>
      <c r="B352" s="31" t="s">
        <v>127</v>
      </c>
    </row>
    <row r="353" spans="1:2" ht="12.75">
      <c r="A353" s="20"/>
      <c r="B353" s="31" t="s">
        <v>127</v>
      </c>
    </row>
    <row r="354" spans="1:2" ht="12.75">
      <c r="A354" s="20"/>
      <c r="B354" s="31" t="s">
        <v>127</v>
      </c>
    </row>
    <row r="355" spans="1:2" ht="12.75">
      <c r="A355" s="20"/>
      <c r="B355" s="31" t="s">
        <v>127</v>
      </c>
    </row>
    <row r="356" spans="1:2" ht="12.75">
      <c r="A356" s="20">
        <v>5</v>
      </c>
      <c r="B356" s="31" t="s">
        <v>127</v>
      </c>
    </row>
    <row r="357" spans="1:2" ht="12.75">
      <c r="A357" s="20">
        <v>5</v>
      </c>
      <c r="B357" s="31" t="s">
        <v>127</v>
      </c>
    </row>
    <row r="358" spans="1:2" ht="12.75">
      <c r="A358" s="20">
        <v>0</v>
      </c>
      <c r="B358" s="31" t="s">
        <v>127</v>
      </c>
    </row>
    <row r="359" spans="1:2" ht="12.75">
      <c r="A359" s="20">
        <v>2</v>
      </c>
      <c r="B359" s="31" t="s">
        <v>127</v>
      </c>
    </row>
    <row r="360" spans="1:2" ht="12.75">
      <c r="A360" s="20">
        <v>0</v>
      </c>
      <c r="B360" s="31" t="s">
        <v>127</v>
      </c>
    </row>
    <row r="361" spans="1:2" ht="12.75">
      <c r="A361" s="20">
        <v>0</v>
      </c>
      <c r="B361" s="31" t="s">
        <v>127</v>
      </c>
    </row>
    <row r="362" spans="1:2" ht="12.75">
      <c r="A362" s="20">
        <v>1</v>
      </c>
      <c r="B362" s="31" t="s">
        <v>127</v>
      </c>
    </row>
    <row r="363" spans="1:2" ht="12.75">
      <c r="A363" s="20">
        <v>2</v>
      </c>
      <c r="B363" s="31" t="s">
        <v>127</v>
      </c>
    </row>
    <row r="364" spans="1:2" ht="12.75">
      <c r="A364" s="20">
        <v>12</v>
      </c>
      <c r="B364" s="31" t="s">
        <v>127</v>
      </c>
    </row>
    <row r="365" spans="1:2" ht="12.75">
      <c r="A365" s="20">
        <v>12</v>
      </c>
      <c r="B365" s="31" t="s">
        <v>127</v>
      </c>
    </row>
    <row r="366" spans="1:2" ht="12.75">
      <c r="A366" s="20">
        <v>12</v>
      </c>
      <c r="B366" s="31" t="s">
        <v>106</v>
      </c>
    </row>
    <row r="367" spans="1:2" ht="12.75">
      <c r="A367" s="20">
        <v>5</v>
      </c>
      <c r="B367" s="31" t="s">
        <v>106</v>
      </c>
    </row>
    <row r="368" spans="1:2" ht="12.75">
      <c r="A368" s="20">
        <v>0</v>
      </c>
      <c r="B368" s="20" t="s">
        <v>853</v>
      </c>
    </row>
    <row r="369" spans="1:2" ht="12.75">
      <c r="A369" s="20">
        <v>12</v>
      </c>
      <c r="B369" s="20" t="s">
        <v>853</v>
      </c>
    </row>
    <row r="370" spans="1:2" ht="12.75">
      <c r="A370" s="20">
        <v>12</v>
      </c>
      <c r="B370" s="20" t="s">
        <v>639</v>
      </c>
    </row>
    <row r="371" spans="1:2" ht="12.75">
      <c r="A371" s="20">
        <v>12</v>
      </c>
      <c r="B371" s="20" t="s">
        <v>639</v>
      </c>
    </row>
    <row r="372" spans="1:2" ht="12.75">
      <c r="A372" s="20">
        <v>12</v>
      </c>
      <c r="B372" s="20" t="s">
        <v>1025</v>
      </c>
    </row>
    <row r="373" spans="1:2" ht="12.75">
      <c r="A373" s="20">
        <v>12</v>
      </c>
      <c r="B373" s="20" t="s">
        <v>624</v>
      </c>
    </row>
    <row r="374" spans="1:2" ht="12.75">
      <c r="A374" s="20">
        <v>12</v>
      </c>
      <c r="B374" s="20" t="s">
        <v>624</v>
      </c>
    </row>
    <row r="375" spans="1:2" ht="12.75">
      <c r="A375" s="20">
        <v>12</v>
      </c>
      <c r="B375" s="20" t="s">
        <v>624</v>
      </c>
    </row>
    <row r="376" spans="1:2" ht="12.75">
      <c r="A376" s="20">
        <v>12</v>
      </c>
      <c r="B376" s="20" t="s">
        <v>624</v>
      </c>
    </row>
    <row r="377" spans="1:2" ht="12.75">
      <c r="A377" s="20">
        <v>0</v>
      </c>
      <c r="B377" s="20" t="s">
        <v>624</v>
      </c>
    </row>
    <row r="378" spans="1:2" ht="12.75">
      <c r="A378" s="20">
        <v>0</v>
      </c>
      <c r="B378" s="20" t="s">
        <v>624</v>
      </c>
    </row>
    <row r="379" spans="1:2" ht="12.75">
      <c r="A379" s="20">
        <v>0</v>
      </c>
      <c r="B379" s="20" t="s">
        <v>723</v>
      </c>
    </row>
    <row r="380" spans="1:2" ht="12.75">
      <c r="A380" s="20">
        <v>0</v>
      </c>
      <c r="B380" s="20" t="s">
        <v>1800</v>
      </c>
    </row>
    <row r="381" spans="1:2" ht="12.75">
      <c r="A381" s="20">
        <v>0</v>
      </c>
      <c r="B381" s="20" t="s">
        <v>56</v>
      </c>
    </row>
    <row r="382" spans="1:2" ht="12.75">
      <c r="A382" s="20">
        <v>2</v>
      </c>
      <c r="B382" s="20" t="s">
        <v>56</v>
      </c>
    </row>
    <row r="383" spans="1:2" ht="12.75">
      <c r="A383" s="20">
        <v>5</v>
      </c>
      <c r="B383" s="20" t="s">
        <v>56</v>
      </c>
    </row>
    <row r="384" spans="1:2" ht="12.75">
      <c r="A384" s="20">
        <v>5</v>
      </c>
      <c r="B384" s="20" t="s">
        <v>56</v>
      </c>
    </row>
    <row r="385" spans="1:2" ht="12.75">
      <c r="A385" s="20">
        <v>5</v>
      </c>
      <c r="B385" s="20" t="s">
        <v>56</v>
      </c>
    </row>
    <row r="386" spans="1:2" ht="12.75">
      <c r="A386" s="20">
        <v>5</v>
      </c>
      <c r="B386" s="20" t="s">
        <v>56</v>
      </c>
    </row>
    <row r="387" spans="1:2" ht="12.75">
      <c r="A387" s="20">
        <v>12</v>
      </c>
      <c r="B387" s="20" t="s">
        <v>56</v>
      </c>
    </row>
    <row r="388" spans="1:2" ht="12.75">
      <c r="A388" s="20">
        <v>12</v>
      </c>
      <c r="B388" s="20" t="s">
        <v>56</v>
      </c>
    </row>
    <row r="389" spans="1:2" ht="12.75">
      <c r="A389" s="20">
        <v>12</v>
      </c>
      <c r="B389" s="20" t="s">
        <v>812</v>
      </c>
    </row>
    <row r="390" spans="1:2" ht="12.75">
      <c r="A390" s="20">
        <v>12</v>
      </c>
      <c r="B390" s="20" t="s">
        <v>812</v>
      </c>
    </row>
    <row r="391" spans="1:2" ht="12.75">
      <c r="A391" s="20">
        <v>12</v>
      </c>
      <c r="B391" s="20" t="s">
        <v>812</v>
      </c>
    </row>
    <row r="392" spans="1:2" ht="12.75">
      <c r="A392" s="20">
        <v>12</v>
      </c>
      <c r="B392" s="20" t="s">
        <v>812</v>
      </c>
    </row>
    <row r="393" spans="1:2" ht="12.75">
      <c r="A393" s="20">
        <v>12</v>
      </c>
      <c r="B393" s="20" t="s">
        <v>812</v>
      </c>
    </row>
    <row r="394" spans="1:2" ht="12.75">
      <c r="A394" s="20">
        <v>12</v>
      </c>
      <c r="B394" s="20" t="s">
        <v>812</v>
      </c>
    </row>
    <row r="395" spans="1:2" ht="12.75">
      <c r="A395" s="20">
        <v>12</v>
      </c>
      <c r="B395" s="20" t="s">
        <v>812</v>
      </c>
    </row>
    <row r="396" spans="1:2" ht="12.75">
      <c r="A396" s="20">
        <v>12</v>
      </c>
      <c r="B396" s="20" t="s">
        <v>812</v>
      </c>
    </row>
    <row r="397" spans="1:2" ht="12.75">
      <c r="A397" s="20">
        <v>12</v>
      </c>
      <c r="B397" s="20" t="s">
        <v>812</v>
      </c>
    </row>
    <row r="398" spans="1:2" ht="12.75">
      <c r="A398" s="20">
        <v>12</v>
      </c>
      <c r="B398" s="20" t="s">
        <v>812</v>
      </c>
    </row>
    <row r="399" spans="1:2" ht="12.75">
      <c r="A399" s="20">
        <v>12</v>
      </c>
      <c r="B399" s="20" t="s">
        <v>812</v>
      </c>
    </row>
    <row r="400" spans="1:2" ht="12.75">
      <c r="A400" s="20">
        <v>12</v>
      </c>
      <c r="B400" s="20" t="s">
        <v>812</v>
      </c>
    </row>
    <row r="401" spans="1:2" ht="12.75">
      <c r="A401" s="20">
        <v>12</v>
      </c>
      <c r="B401" s="20" t="s">
        <v>812</v>
      </c>
    </row>
    <row r="402" spans="1:2" ht="12.75">
      <c r="A402" s="20">
        <v>12</v>
      </c>
      <c r="B402" s="20" t="s">
        <v>812</v>
      </c>
    </row>
    <row r="403" spans="1:2" ht="12.75">
      <c r="A403" s="20">
        <v>12</v>
      </c>
      <c r="B403" s="20" t="s">
        <v>812</v>
      </c>
    </row>
    <row r="404" spans="1:2" ht="12.75">
      <c r="A404" s="20">
        <v>0</v>
      </c>
      <c r="B404" s="20" t="s">
        <v>812</v>
      </c>
    </row>
    <row r="405" spans="1:2" ht="12.75">
      <c r="A405" s="20">
        <v>3</v>
      </c>
      <c r="B405" s="20" t="s">
        <v>812</v>
      </c>
    </row>
    <row r="406" spans="1:2" ht="12.75">
      <c r="A406" s="20">
        <v>3</v>
      </c>
      <c r="B406" s="20" t="s">
        <v>812</v>
      </c>
    </row>
    <row r="407" spans="1:2" ht="12.75">
      <c r="A407" s="20">
        <v>0</v>
      </c>
      <c r="B407" s="20" t="s">
        <v>812</v>
      </c>
    </row>
    <row r="408" spans="1:2" ht="12.75">
      <c r="A408" s="20">
        <v>0</v>
      </c>
      <c r="B408" s="20" t="s">
        <v>812</v>
      </c>
    </row>
    <row r="409" spans="1:2" ht="12.75">
      <c r="A409" s="20">
        <v>0</v>
      </c>
      <c r="B409" s="20" t="s">
        <v>812</v>
      </c>
    </row>
    <row r="410" spans="1:2" ht="12.75">
      <c r="A410" s="20">
        <v>0</v>
      </c>
      <c r="B410" s="20" t="s">
        <v>812</v>
      </c>
    </row>
    <row r="411" spans="1:2" ht="12.75">
      <c r="A411" s="20">
        <v>0</v>
      </c>
      <c r="B411" s="20" t="s">
        <v>812</v>
      </c>
    </row>
    <row r="412" spans="1:2" ht="12.75">
      <c r="A412" s="20">
        <v>0</v>
      </c>
      <c r="B412" s="20" t="s">
        <v>812</v>
      </c>
    </row>
    <row r="413" spans="1:2" ht="12.75">
      <c r="A413" s="20">
        <v>1</v>
      </c>
      <c r="B413" s="20" t="s">
        <v>812</v>
      </c>
    </row>
    <row r="414" spans="1:2" ht="12.75">
      <c r="A414" s="20">
        <v>1</v>
      </c>
      <c r="B414" s="20" t="s">
        <v>812</v>
      </c>
    </row>
    <row r="415" spans="1:2" ht="12.75">
      <c r="A415" s="20">
        <v>2</v>
      </c>
      <c r="B415" s="20" t="s">
        <v>746</v>
      </c>
    </row>
    <row r="416" spans="1:2" ht="12.75">
      <c r="A416" s="20">
        <v>2</v>
      </c>
      <c r="B416" s="20" t="s">
        <v>746</v>
      </c>
    </row>
    <row r="417" spans="1:2" ht="12.75">
      <c r="A417" s="20">
        <v>2</v>
      </c>
      <c r="B417" s="20" t="s">
        <v>33</v>
      </c>
    </row>
    <row r="418" spans="1:2" ht="12.75">
      <c r="A418" s="20">
        <v>3</v>
      </c>
      <c r="B418" s="20" t="s">
        <v>33</v>
      </c>
    </row>
    <row r="419" spans="1:2" ht="12.75">
      <c r="A419" s="20">
        <v>3</v>
      </c>
      <c r="B419" s="20" t="s">
        <v>33</v>
      </c>
    </row>
    <row r="420" spans="1:2" ht="12.75">
      <c r="A420" s="106">
        <v>3</v>
      </c>
      <c r="B420" s="20" t="s">
        <v>33</v>
      </c>
    </row>
    <row r="421" spans="1:2" ht="12.75">
      <c r="A421" s="20">
        <v>3</v>
      </c>
      <c r="B421" s="20" t="s">
        <v>33</v>
      </c>
    </row>
    <row r="422" spans="1:2" ht="12.75">
      <c r="A422" s="20">
        <v>3</v>
      </c>
      <c r="B422" s="20" t="s">
        <v>33</v>
      </c>
    </row>
    <row r="423" spans="1:2" ht="12.75">
      <c r="A423" s="20">
        <v>3</v>
      </c>
      <c r="B423" s="20" t="s">
        <v>33</v>
      </c>
    </row>
    <row r="424" spans="1:2" ht="12.75">
      <c r="A424" s="20">
        <v>5</v>
      </c>
      <c r="B424" s="20" t="s">
        <v>33</v>
      </c>
    </row>
    <row r="425" spans="1:2" ht="12.75">
      <c r="A425" s="20">
        <v>5</v>
      </c>
      <c r="B425" s="20" t="s">
        <v>33</v>
      </c>
    </row>
    <row r="426" spans="1:2" ht="12.75">
      <c r="A426" s="20">
        <v>5</v>
      </c>
      <c r="B426" s="20" t="s">
        <v>33</v>
      </c>
    </row>
    <row r="427" spans="1:2" ht="12.75">
      <c r="A427" s="20">
        <v>5</v>
      </c>
      <c r="B427" s="20" t="s">
        <v>33</v>
      </c>
    </row>
    <row r="428" spans="1:2" ht="12.75">
      <c r="A428" s="20">
        <v>5</v>
      </c>
      <c r="B428" s="20" t="s">
        <v>33</v>
      </c>
    </row>
    <row r="429" spans="1:2" ht="12.75">
      <c r="A429" s="20">
        <v>5</v>
      </c>
      <c r="B429" s="20" t="s">
        <v>33</v>
      </c>
    </row>
    <row r="430" spans="1:2" ht="12.75">
      <c r="A430" s="20">
        <v>5</v>
      </c>
      <c r="B430" s="20" t="s">
        <v>33</v>
      </c>
    </row>
    <row r="431" spans="1:2" ht="12.75">
      <c r="A431" s="20">
        <v>5</v>
      </c>
      <c r="B431" s="20" t="s">
        <v>33</v>
      </c>
    </row>
    <row r="432" spans="1:2" ht="12.75">
      <c r="A432" s="20">
        <v>5</v>
      </c>
      <c r="B432" s="20" t="s">
        <v>33</v>
      </c>
    </row>
    <row r="433" spans="1:2" ht="12.75">
      <c r="A433" s="20">
        <v>5</v>
      </c>
      <c r="B433" s="20" t="s">
        <v>33</v>
      </c>
    </row>
    <row r="434" spans="1:2" ht="12.75">
      <c r="A434" s="20">
        <v>5</v>
      </c>
      <c r="B434" s="20" t="s">
        <v>33</v>
      </c>
    </row>
    <row r="435" spans="1:2" ht="12.75">
      <c r="A435" s="20">
        <v>5</v>
      </c>
      <c r="B435" s="20" t="s">
        <v>33</v>
      </c>
    </row>
    <row r="436" spans="1:2" ht="12.75">
      <c r="A436" s="20">
        <v>5</v>
      </c>
      <c r="B436" s="20" t="s">
        <v>33</v>
      </c>
    </row>
    <row r="437" spans="1:2" ht="12.75">
      <c r="A437" s="20">
        <v>5</v>
      </c>
      <c r="B437" s="20" t="s">
        <v>33</v>
      </c>
    </row>
    <row r="438" spans="1:2" ht="12.75">
      <c r="A438" s="20">
        <v>12</v>
      </c>
      <c r="B438" s="20" t="s">
        <v>33</v>
      </c>
    </row>
    <row r="439" spans="1:2" ht="12.75">
      <c r="A439" s="20">
        <v>12</v>
      </c>
      <c r="B439" s="20" t="s">
        <v>33</v>
      </c>
    </row>
    <row r="440" spans="1:2" ht="12.75">
      <c r="A440" s="20">
        <v>12</v>
      </c>
      <c r="B440" s="20" t="s">
        <v>33</v>
      </c>
    </row>
    <row r="441" spans="1:2" ht="12.75">
      <c r="A441" s="20">
        <v>12</v>
      </c>
      <c r="B441" s="20" t="s">
        <v>33</v>
      </c>
    </row>
    <row r="442" spans="1:2" ht="12.75">
      <c r="A442" s="20">
        <v>12</v>
      </c>
      <c r="B442" s="20" t="s">
        <v>33</v>
      </c>
    </row>
    <row r="443" spans="1:2" ht="12.75">
      <c r="A443" s="20">
        <v>12</v>
      </c>
      <c r="B443" s="20" t="s">
        <v>33</v>
      </c>
    </row>
    <row r="444" spans="1:2" ht="12.75">
      <c r="A444" s="20">
        <v>12</v>
      </c>
      <c r="B444" s="20" t="s">
        <v>33</v>
      </c>
    </row>
    <row r="445" spans="1:2" ht="12.75">
      <c r="A445" s="20">
        <v>12</v>
      </c>
      <c r="B445" s="20" t="s">
        <v>33</v>
      </c>
    </row>
    <row r="446" spans="1:2" ht="12.75">
      <c r="A446" s="20">
        <v>12</v>
      </c>
      <c r="B446" s="20" t="s">
        <v>33</v>
      </c>
    </row>
    <row r="447" spans="1:2" ht="12.75">
      <c r="A447" s="20">
        <v>12</v>
      </c>
      <c r="B447" s="20" t="s">
        <v>33</v>
      </c>
    </row>
    <row r="448" spans="1:2" ht="12.75">
      <c r="A448" s="20">
        <v>12</v>
      </c>
      <c r="B448" s="20" t="s">
        <v>33</v>
      </c>
    </row>
    <row r="449" spans="1:2" ht="12.75">
      <c r="A449" s="20">
        <v>12</v>
      </c>
      <c r="B449" s="20" t="s">
        <v>33</v>
      </c>
    </row>
    <row r="450" spans="1:2" ht="12.75">
      <c r="A450" s="20">
        <v>12</v>
      </c>
      <c r="B450" s="20" t="s">
        <v>33</v>
      </c>
    </row>
    <row r="451" spans="1:2" ht="12.75">
      <c r="A451" s="20">
        <v>12</v>
      </c>
      <c r="B451" s="20" t="s">
        <v>33</v>
      </c>
    </row>
    <row r="452" spans="1:2" ht="12.75">
      <c r="A452" s="20">
        <v>12</v>
      </c>
      <c r="B452" s="20" t="s">
        <v>33</v>
      </c>
    </row>
    <row r="453" spans="1:2" ht="12.75">
      <c r="A453" s="20">
        <v>12</v>
      </c>
      <c r="B453" s="20" t="s">
        <v>33</v>
      </c>
    </row>
    <row r="454" spans="1:2" ht="12.75">
      <c r="A454" s="20">
        <v>12</v>
      </c>
      <c r="B454" s="20" t="s">
        <v>33</v>
      </c>
    </row>
    <row r="455" spans="1:2" ht="12.75">
      <c r="A455" s="20">
        <v>12</v>
      </c>
      <c r="B455" s="20" t="s">
        <v>33</v>
      </c>
    </row>
    <row r="456" spans="1:2" ht="12.75">
      <c r="A456" s="20">
        <v>12</v>
      </c>
      <c r="B456" s="20" t="s">
        <v>33</v>
      </c>
    </row>
    <row r="457" spans="1:2" ht="12.75">
      <c r="A457" s="20">
        <v>12</v>
      </c>
      <c r="B457" s="20" t="s">
        <v>33</v>
      </c>
    </row>
    <row r="458" spans="1:2" ht="12.75">
      <c r="A458" s="20">
        <v>12</v>
      </c>
      <c r="B458" s="20" t="s">
        <v>33</v>
      </c>
    </row>
    <row r="459" spans="1:2" ht="12.75">
      <c r="A459" s="20">
        <v>12</v>
      </c>
      <c r="B459" s="20" t="s">
        <v>33</v>
      </c>
    </row>
    <row r="460" spans="1:2" ht="12.75">
      <c r="A460" s="20">
        <v>12</v>
      </c>
      <c r="B460" s="20" t="s">
        <v>33</v>
      </c>
    </row>
    <row r="461" spans="1:2" ht="12.75">
      <c r="A461" s="20">
        <v>12</v>
      </c>
      <c r="B461" s="20" t="s">
        <v>33</v>
      </c>
    </row>
    <row r="462" spans="1:2" ht="12.75">
      <c r="A462" s="20">
        <v>12</v>
      </c>
      <c r="B462" s="20" t="s">
        <v>33</v>
      </c>
    </row>
    <row r="463" spans="1:2" ht="12.75">
      <c r="A463" s="20">
        <v>12</v>
      </c>
      <c r="B463" s="20" t="s">
        <v>33</v>
      </c>
    </row>
    <row r="464" spans="1:2" ht="12.75">
      <c r="A464" s="20">
        <v>12</v>
      </c>
      <c r="B464" s="20" t="s">
        <v>33</v>
      </c>
    </row>
    <row r="465" spans="1:2" ht="12.75">
      <c r="A465" s="20">
        <v>12</v>
      </c>
      <c r="B465" s="20" t="s">
        <v>33</v>
      </c>
    </row>
    <row r="466" spans="1:2" ht="12.75">
      <c r="A466" s="20">
        <v>12</v>
      </c>
      <c r="B466" s="20" t="s">
        <v>33</v>
      </c>
    </row>
    <row r="467" spans="1:2" ht="12.75">
      <c r="A467" s="20">
        <v>12</v>
      </c>
      <c r="B467" s="20" t="s">
        <v>33</v>
      </c>
    </row>
    <row r="468" spans="1:2" ht="12.75">
      <c r="A468" s="20">
        <v>12</v>
      </c>
      <c r="B468" s="20" t="s">
        <v>33</v>
      </c>
    </row>
    <row r="469" spans="1:2" ht="12.75">
      <c r="A469" s="20">
        <v>12</v>
      </c>
      <c r="B469" s="20" t="s">
        <v>33</v>
      </c>
    </row>
    <row r="470" spans="1:2" ht="12.75">
      <c r="A470" s="20">
        <v>12</v>
      </c>
      <c r="B470" s="20" t="s">
        <v>33</v>
      </c>
    </row>
    <row r="471" spans="1:2" ht="12.75">
      <c r="A471" s="20">
        <v>12</v>
      </c>
      <c r="B471" s="20" t="s">
        <v>33</v>
      </c>
    </row>
    <row r="472" spans="1:2" ht="12.75">
      <c r="A472" s="20">
        <v>12</v>
      </c>
      <c r="B472" s="20" t="s">
        <v>33</v>
      </c>
    </row>
    <row r="473" spans="1:2" ht="12.75">
      <c r="A473" s="20">
        <v>12</v>
      </c>
      <c r="B473" s="20" t="s">
        <v>33</v>
      </c>
    </row>
    <row r="474" spans="1:2" ht="12.75">
      <c r="A474" s="20">
        <v>12</v>
      </c>
      <c r="B474" s="20" t="s">
        <v>33</v>
      </c>
    </row>
    <row r="475" spans="1:2" ht="12.75">
      <c r="A475" s="20">
        <v>12</v>
      </c>
      <c r="B475" s="20" t="s">
        <v>33</v>
      </c>
    </row>
    <row r="476" spans="1:2" ht="12.75">
      <c r="A476" s="20">
        <v>12</v>
      </c>
      <c r="B476" s="20" t="s">
        <v>33</v>
      </c>
    </row>
    <row r="477" spans="1:2" ht="12.75">
      <c r="A477" s="20">
        <v>12</v>
      </c>
      <c r="B477" s="20" t="s">
        <v>33</v>
      </c>
    </row>
    <row r="478" spans="1:2" ht="12.75">
      <c r="A478" s="20">
        <v>12</v>
      </c>
      <c r="B478" s="20" t="s">
        <v>33</v>
      </c>
    </row>
    <row r="479" spans="1:2" ht="12.75">
      <c r="A479" s="20">
        <v>12</v>
      </c>
      <c r="B479" s="20" t="s">
        <v>33</v>
      </c>
    </row>
    <row r="480" spans="1:2" ht="12.75">
      <c r="A480" s="20">
        <v>12</v>
      </c>
      <c r="B480" s="20" t="s">
        <v>33</v>
      </c>
    </row>
    <row r="481" spans="1:2" ht="12.75">
      <c r="A481" s="20">
        <v>12</v>
      </c>
      <c r="B481" s="20" t="s">
        <v>33</v>
      </c>
    </row>
    <row r="482" spans="1:2" ht="12.75">
      <c r="A482" s="20">
        <v>12</v>
      </c>
      <c r="B482" s="20" t="s">
        <v>33</v>
      </c>
    </row>
    <row r="483" spans="1:2" ht="12.75">
      <c r="A483" s="20">
        <v>12</v>
      </c>
      <c r="B483" s="20" t="s">
        <v>33</v>
      </c>
    </row>
    <row r="484" spans="1:2" ht="12.75">
      <c r="A484" s="20">
        <v>12</v>
      </c>
      <c r="B484" s="20" t="s">
        <v>33</v>
      </c>
    </row>
    <row r="485" spans="1:2" ht="12.75">
      <c r="A485" s="20">
        <v>12</v>
      </c>
      <c r="B485" s="20" t="s">
        <v>33</v>
      </c>
    </row>
    <row r="486" spans="1:2" ht="12.75">
      <c r="A486" s="20">
        <v>12</v>
      </c>
      <c r="B486" s="20" t="s">
        <v>33</v>
      </c>
    </row>
    <row r="487" spans="1:2" ht="12.75">
      <c r="A487" s="20">
        <v>12</v>
      </c>
      <c r="B487" s="20" t="s">
        <v>33</v>
      </c>
    </row>
    <row r="488" spans="1:2" ht="12.75">
      <c r="A488" s="20">
        <v>12</v>
      </c>
      <c r="B488" s="20" t="s">
        <v>33</v>
      </c>
    </row>
    <row r="489" spans="1:2" ht="12.75">
      <c r="A489" s="20">
        <v>12</v>
      </c>
      <c r="B489" s="20" t="s">
        <v>33</v>
      </c>
    </row>
    <row r="490" spans="1:2" ht="12.75">
      <c r="A490" s="20">
        <v>12</v>
      </c>
      <c r="B490" s="20" t="s">
        <v>33</v>
      </c>
    </row>
    <row r="491" spans="1:2" ht="12.75">
      <c r="A491" s="20">
        <v>12</v>
      </c>
      <c r="B491" s="20" t="s">
        <v>33</v>
      </c>
    </row>
    <row r="492" spans="1:2" ht="12.75">
      <c r="A492" s="20">
        <v>12</v>
      </c>
      <c r="B492" s="20" t="s">
        <v>33</v>
      </c>
    </row>
    <row r="493" spans="1:2" ht="12.75">
      <c r="A493" s="20">
        <v>12</v>
      </c>
      <c r="B493" s="20" t="s">
        <v>33</v>
      </c>
    </row>
    <row r="494" spans="1:2" ht="12.75">
      <c r="A494" s="20">
        <v>12</v>
      </c>
      <c r="B494" s="20" t="s">
        <v>33</v>
      </c>
    </row>
    <row r="495" spans="1:2" ht="12.75">
      <c r="A495" s="20">
        <v>12</v>
      </c>
      <c r="B495" s="20" t="s">
        <v>33</v>
      </c>
    </row>
    <row r="496" spans="1:2" ht="12.75">
      <c r="A496" s="20">
        <v>12</v>
      </c>
      <c r="B496" s="20" t="s">
        <v>33</v>
      </c>
    </row>
    <row r="497" spans="1:2" ht="12.75">
      <c r="A497" s="20">
        <v>12</v>
      </c>
      <c r="B497" s="20" t="s">
        <v>33</v>
      </c>
    </row>
    <row r="498" spans="1:2" ht="12.75">
      <c r="A498" s="20">
        <v>12</v>
      </c>
      <c r="B498" s="20" t="s">
        <v>33</v>
      </c>
    </row>
    <row r="499" spans="1:2" ht="12.75">
      <c r="A499" s="20">
        <v>12</v>
      </c>
      <c r="B499" s="20" t="s">
        <v>33</v>
      </c>
    </row>
    <row r="500" spans="1:2" ht="12.75">
      <c r="A500" s="20">
        <v>12</v>
      </c>
      <c r="B500" s="20" t="s">
        <v>33</v>
      </c>
    </row>
    <row r="501" spans="1:2" ht="12.75">
      <c r="A501" s="20">
        <v>12</v>
      </c>
      <c r="B501" s="20" t="s">
        <v>33</v>
      </c>
    </row>
    <row r="502" spans="1:2" ht="12.75">
      <c r="A502" s="20">
        <v>12</v>
      </c>
      <c r="B502" s="20" t="s">
        <v>33</v>
      </c>
    </row>
    <row r="503" spans="1:2" ht="12.75">
      <c r="A503" s="20">
        <v>5</v>
      </c>
      <c r="B503" s="20" t="s">
        <v>33</v>
      </c>
    </row>
    <row r="504" spans="1:2" ht="12.75">
      <c r="A504" s="20">
        <v>12</v>
      </c>
      <c r="B504" s="20" t="s">
        <v>33</v>
      </c>
    </row>
    <row r="505" spans="1:2" ht="12.75">
      <c r="A505" s="20">
        <v>5</v>
      </c>
      <c r="B505" s="20" t="s">
        <v>33</v>
      </c>
    </row>
    <row r="506" spans="1:2" ht="12.75">
      <c r="A506" s="20">
        <v>12</v>
      </c>
      <c r="B506" s="20" t="s">
        <v>33</v>
      </c>
    </row>
    <row r="507" spans="1:2" ht="12.75">
      <c r="A507" s="20">
        <v>3</v>
      </c>
      <c r="B507" s="20" t="s">
        <v>33</v>
      </c>
    </row>
    <row r="508" spans="1:2" ht="12.75">
      <c r="A508" s="20">
        <v>5</v>
      </c>
      <c r="B508" s="20" t="s">
        <v>1337</v>
      </c>
    </row>
    <row r="509" spans="1:2" ht="12.75">
      <c r="A509" s="20">
        <v>5</v>
      </c>
      <c r="B509" s="20" t="s">
        <v>300</v>
      </c>
    </row>
    <row r="510" spans="1:2" ht="12.75">
      <c r="A510" s="20">
        <v>12</v>
      </c>
      <c r="B510" s="20" t="s">
        <v>294</v>
      </c>
    </row>
    <row r="511" spans="1:2" ht="12.75">
      <c r="A511" s="20">
        <v>12</v>
      </c>
      <c r="B511" s="20" t="s">
        <v>294</v>
      </c>
    </row>
    <row r="512" spans="1:2" ht="12.75">
      <c r="A512" s="20">
        <v>12</v>
      </c>
      <c r="B512" s="20" t="s">
        <v>294</v>
      </c>
    </row>
    <row r="513" spans="1:2" ht="12.75">
      <c r="A513" s="20">
        <v>12</v>
      </c>
      <c r="B513" s="20" t="s">
        <v>390</v>
      </c>
    </row>
    <row r="514" spans="1:2" ht="12.75">
      <c r="A514" s="20">
        <v>12</v>
      </c>
      <c r="B514" s="20" t="s">
        <v>390</v>
      </c>
    </row>
    <row r="515" spans="1:2" ht="12.75">
      <c r="A515" s="20">
        <v>5</v>
      </c>
      <c r="B515" s="20" t="s">
        <v>1129</v>
      </c>
    </row>
    <row r="516" spans="1:2" ht="12.75">
      <c r="A516" s="20">
        <v>12</v>
      </c>
      <c r="B516" s="20" t="s">
        <v>1827</v>
      </c>
    </row>
    <row r="517" spans="1:2" ht="12.75">
      <c r="A517" s="20">
        <v>3</v>
      </c>
      <c r="B517" s="20" t="s">
        <v>498</v>
      </c>
    </row>
    <row r="518" spans="1:2" ht="12.75">
      <c r="A518" s="20">
        <v>5</v>
      </c>
      <c r="B518" s="20" t="s">
        <v>498</v>
      </c>
    </row>
    <row r="519" spans="1:2" ht="12.75">
      <c r="A519" s="20">
        <v>12</v>
      </c>
      <c r="B519" s="20" t="s">
        <v>498</v>
      </c>
    </row>
    <row r="520" spans="1:2" ht="12.75">
      <c r="A520" s="20">
        <v>12</v>
      </c>
      <c r="B520" s="20" t="s">
        <v>498</v>
      </c>
    </row>
    <row r="521" spans="1:2" ht="12.75">
      <c r="A521" s="20">
        <v>12</v>
      </c>
      <c r="B521" s="20" t="s">
        <v>498</v>
      </c>
    </row>
    <row r="522" spans="1:2" ht="12.75">
      <c r="A522" s="20">
        <v>12</v>
      </c>
      <c r="B522" s="20" t="s">
        <v>498</v>
      </c>
    </row>
    <row r="523" spans="1:2" ht="12.75">
      <c r="A523" s="20">
        <v>12</v>
      </c>
      <c r="B523" s="20" t="s">
        <v>498</v>
      </c>
    </row>
    <row r="524" spans="1:2" ht="12.75">
      <c r="A524" s="20">
        <v>0</v>
      </c>
      <c r="B524" s="20" t="s">
        <v>498</v>
      </c>
    </row>
    <row r="525" spans="1:2" ht="12.75">
      <c r="A525" s="53" t="s">
        <v>18</v>
      </c>
      <c r="B525" s="20" t="s">
        <v>593</v>
      </c>
    </row>
    <row r="526" spans="1:2" ht="12.75">
      <c r="A526" s="20">
        <v>5</v>
      </c>
      <c r="B526" s="20" t="s">
        <v>593</v>
      </c>
    </row>
    <row r="527" spans="1:2" ht="12.75">
      <c r="A527" s="20">
        <v>5</v>
      </c>
      <c r="B527" s="20" t="s">
        <v>145</v>
      </c>
    </row>
    <row r="528" spans="1:2" ht="12.75">
      <c r="A528" s="20">
        <v>5</v>
      </c>
      <c r="B528" s="20" t="s">
        <v>145</v>
      </c>
    </row>
    <row r="529" spans="1:2" ht="12.75">
      <c r="A529" s="20">
        <v>1</v>
      </c>
      <c r="B529" s="20" t="s">
        <v>145</v>
      </c>
    </row>
    <row r="530" spans="1:2" ht="12.75">
      <c r="A530" s="20">
        <v>12</v>
      </c>
      <c r="B530" s="20" t="s">
        <v>145</v>
      </c>
    </row>
    <row r="531" spans="1:2" ht="12.75">
      <c r="A531" s="20">
        <v>12</v>
      </c>
      <c r="B531" s="20" t="s">
        <v>145</v>
      </c>
    </row>
    <row r="532" spans="1:2" ht="12.75">
      <c r="A532" s="20">
        <v>12</v>
      </c>
      <c r="B532" s="20" t="s">
        <v>145</v>
      </c>
    </row>
    <row r="533" spans="1:2" ht="12.75">
      <c r="A533" s="20">
        <v>12</v>
      </c>
      <c r="B533" s="20" t="s">
        <v>145</v>
      </c>
    </row>
    <row r="534" spans="1:2" ht="12.75">
      <c r="A534" s="20">
        <v>12</v>
      </c>
      <c r="B534" s="20" t="s">
        <v>1798</v>
      </c>
    </row>
    <row r="535" spans="1:2" ht="12.75">
      <c r="A535" s="20">
        <v>12</v>
      </c>
      <c r="B535" s="53" t="s">
        <v>21</v>
      </c>
    </row>
    <row r="536" spans="1:2" ht="12.75">
      <c r="A536" s="20">
        <v>12</v>
      </c>
      <c r="B536" s="20" t="s">
        <v>982</v>
      </c>
    </row>
    <row r="537" spans="1:2" ht="12.75">
      <c r="A537" s="20">
        <v>12</v>
      </c>
      <c r="B537" s="20" t="s">
        <v>982</v>
      </c>
    </row>
    <row r="538" spans="1:2" ht="12.75">
      <c r="A538" s="20">
        <v>0</v>
      </c>
      <c r="B538" s="20" t="s">
        <v>982</v>
      </c>
    </row>
    <row r="539" spans="1:2" ht="12.75">
      <c r="A539" s="20">
        <v>5</v>
      </c>
      <c r="B539" s="20" t="s">
        <v>288</v>
      </c>
    </row>
    <row r="540" spans="1:2" ht="12.75">
      <c r="A540" s="20">
        <v>5</v>
      </c>
      <c r="B540" s="20" t="s">
        <v>288</v>
      </c>
    </row>
    <row r="541" spans="1:2" ht="12.75">
      <c r="A541" s="20">
        <v>5</v>
      </c>
      <c r="B541" s="20" t="s">
        <v>288</v>
      </c>
    </row>
    <row r="542" spans="1:2" ht="12.75">
      <c r="A542" s="20">
        <v>5</v>
      </c>
      <c r="B542" s="20" t="s">
        <v>288</v>
      </c>
    </row>
    <row r="543" spans="1:2" ht="12.75">
      <c r="A543" s="20">
        <v>12</v>
      </c>
      <c r="B543" s="20" t="s">
        <v>288</v>
      </c>
    </row>
    <row r="544" spans="1:2" ht="12.75">
      <c r="A544" s="20">
        <v>12</v>
      </c>
      <c r="B544" s="20" t="s">
        <v>288</v>
      </c>
    </row>
    <row r="545" spans="1:2" ht="12.75">
      <c r="A545" s="20">
        <v>12</v>
      </c>
      <c r="B545" s="20" t="s">
        <v>572</v>
      </c>
    </row>
    <row r="546" spans="1:2" ht="12.75">
      <c r="A546" s="20">
        <v>12</v>
      </c>
      <c r="B546" s="20" t="s">
        <v>1364</v>
      </c>
    </row>
    <row r="547" spans="1:2" ht="12.75">
      <c r="A547" s="20">
        <v>12</v>
      </c>
      <c r="B547" s="20" t="s">
        <v>1364</v>
      </c>
    </row>
    <row r="548" spans="1:2" ht="12.75">
      <c r="A548" s="20">
        <v>12</v>
      </c>
      <c r="B548" s="20" t="s">
        <v>220</v>
      </c>
    </row>
    <row r="549" spans="1:2" ht="12.75">
      <c r="A549" s="20">
        <v>0</v>
      </c>
      <c r="B549" s="20" t="s">
        <v>220</v>
      </c>
    </row>
    <row r="550" spans="1:2" ht="12.75">
      <c r="A550" s="20">
        <v>0</v>
      </c>
      <c r="B550" s="20" t="s">
        <v>220</v>
      </c>
    </row>
    <row r="551" spans="1:2" ht="12.75">
      <c r="A551" s="20">
        <v>2</v>
      </c>
      <c r="B551" s="20" t="s">
        <v>220</v>
      </c>
    </row>
    <row r="552" spans="1:2" ht="12.75">
      <c r="A552" s="20">
        <v>12</v>
      </c>
      <c r="B552" s="20" t="s">
        <v>220</v>
      </c>
    </row>
    <row r="553" spans="1:2" ht="12.75">
      <c r="A553" s="20">
        <v>12</v>
      </c>
      <c r="B553" s="20" t="s">
        <v>188</v>
      </c>
    </row>
    <row r="554" spans="1:2" ht="12.75">
      <c r="A554" s="20">
        <v>12</v>
      </c>
      <c r="B554" s="20" t="s">
        <v>220</v>
      </c>
    </row>
    <row r="555" spans="1:2" ht="12.75">
      <c r="A555" s="20">
        <v>12</v>
      </c>
      <c r="B555" s="20" t="s">
        <v>220</v>
      </c>
    </row>
    <row r="556" spans="1:2" ht="12.75">
      <c r="A556" s="20">
        <v>12</v>
      </c>
      <c r="B556" s="20" t="s">
        <v>220</v>
      </c>
    </row>
    <row r="557" spans="1:2" ht="12.75">
      <c r="A557" s="20">
        <v>12</v>
      </c>
      <c r="B557" s="20" t="s">
        <v>613</v>
      </c>
    </row>
    <row r="558" spans="1:2" ht="12.75">
      <c r="A558" s="20">
        <v>12</v>
      </c>
      <c r="B558" s="20" t="s">
        <v>613</v>
      </c>
    </row>
    <row r="559" spans="1:2" ht="12.75">
      <c r="A559" s="20">
        <v>12</v>
      </c>
      <c r="B559" s="20" t="s">
        <v>68</v>
      </c>
    </row>
    <row r="560" spans="1:2" ht="12.75">
      <c r="A560" s="20">
        <v>12</v>
      </c>
      <c r="B560" s="20" t="s">
        <v>68</v>
      </c>
    </row>
    <row r="561" spans="1:2" ht="12.75">
      <c r="A561" s="20">
        <v>12</v>
      </c>
      <c r="B561" s="20" t="s">
        <v>68</v>
      </c>
    </row>
    <row r="562" spans="1:2" ht="12.75">
      <c r="A562" s="20">
        <v>2</v>
      </c>
      <c r="B562" s="20" t="s">
        <v>68</v>
      </c>
    </row>
    <row r="563" spans="1:2" ht="12.75">
      <c r="A563" s="20">
        <v>3</v>
      </c>
      <c r="B563" s="20" t="s">
        <v>68</v>
      </c>
    </row>
    <row r="564" spans="1:2" ht="12.75">
      <c r="A564" s="20">
        <v>12</v>
      </c>
      <c r="B564" s="20" t="s">
        <v>68</v>
      </c>
    </row>
    <row r="565" spans="1:2" ht="12.75">
      <c r="A565" s="20">
        <v>12</v>
      </c>
      <c r="B565" s="20" t="s">
        <v>68</v>
      </c>
    </row>
    <row r="566" spans="1:2" ht="12.75">
      <c r="A566" s="20">
        <v>0</v>
      </c>
      <c r="B566" s="20" t="s">
        <v>68</v>
      </c>
    </row>
    <row r="567" spans="1:2" ht="12.75">
      <c r="A567" s="20">
        <v>5</v>
      </c>
      <c r="B567" s="20" t="s">
        <v>68</v>
      </c>
    </row>
    <row r="568" spans="1:2" ht="12.75">
      <c r="A568" s="20">
        <v>5</v>
      </c>
      <c r="B568" s="20" t="s">
        <v>68</v>
      </c>
    </row>
    <row r="569" spans="1:2" ht="12.75">
      <c r="A569" s="20">
        <v>12</v>
      </c>
      <c r="B569" s="20" t="s">
        <v>68</v>
      </c>
    </row>
    <row r="570" spans="1:2" ht="12.75">
      <c r="A570" s="20">
        <v>2</v>
      </c>
      <c r="B570" s="20" t="s">
        <v>68</v>
      </c>
    </row>
    <row r="571" spans="1:2" ht="12.75">
      <c r="A571" s="20">
        <v>5</v>
      </c>
      <c r="B571" s="20" t="s">
        <v>68</v>
      </c>
    </row>
    <row r="572" spans="1:2" ht="12.75">
      <c r="A572" s="20">
        <v>12</v>
      </c>
      <c r="B572" s="20" t="s">
        <v>69</v>
      </c>
    </row>
    <row r="573" spans="1:2" ht="12.75">
      <c r="A573" s="20">
        <v>12</v>
      </c>
      <c r="B573" s="20" t="s">
        <v>69</v>
      </c>
    </row>
    <row r="574" spans="1:2" ht="12.75">
      <c r="A574" s="20">
        <v>12</v>
      </c>
      <c r="B574" s="20" t="s">
        <v>69</v>
      </c>
    </row>
    <row r="575" spans="1:2" ht="12.75">
      <c r="A575" s="20">
        <v>12</v>
      </c>
      <c r="B575" s="20" t="s">
        <v>69</v>
      </c>
    </row>
    <row r="576" spans="1:2" ht="12.75">
      <c r="A576" s="20">
        <v>0</v>
      </c>
      <c r="B576" s="20" t="s">
        <v>961</v>
      </c>
    </row>
    <row r="577" spans="1:2" ht="12.75">
      <c r="A577" s="20">
        <v>0</v>
      </c>
      <c r="B577" s="20" t="s">
        <v>408</v>
      </c>
    </row>
    <row r="578" spans="1:2" ht="12.75">
      <c r="A578" s="20">
        <v>2</v>
      </c>
      <c r="B578" s="20" t="s">
        <v>408</v>
      </c>
    </row>
    <row r="579" spans="1:2" ht="12.75">
      <c r="A579" s="20">
        <v>12</v>
      </c>
      <c r="B579" s="20" t="s">
        <v>408</v>
      </c>
    </row>
    <row r="580" spans="1:2" ht="12.75">
      <c r="A580" s="20">
        <v>12</v>
      </c>
      <c r="B580" s="20" t="s">
        <v>205</v>
      </c>
    </row>
    <row r="581" spans="1:2" ht="12.75">
      <c r="A581" s="20">
        <v>12</v>
      </c>
      <c r="B581" s="20" t="s">
        <v>205</v>
      </c>
    </row>
    <row r="582" spans="1:2" ht="12.75">
      <c r="A582" s="20">
        <v>12</v>
      </c>
      <c r="B582" s="20" t="s">
        <v>205</v>
      </c>
    </row>
    <row r="583" spans="1:2" ht="12.75">
      <c r="A583" s="20">
        <v>12</v>
      </c>
      <c r="B583" s="20" t="s">
        <v>205</v>
      </c>
    </row>
    <row r="584" spans="1:2" ht="12.75">
      <c r="A584" s="45">
        <v>2</v>
      </c>
      <c r="B584" s="20" t="s">
        <v>1303</v>
      </c>
    </row>
    <row r="585" spans="1:2" ht="12.75">
      <c r="A585" s="45">
        <v>2</v>
      </c>
      <c r="B585" s="20" t="s">
        <v>1303</v>
      </c>
    </row>
    <row r="586" spans="1:2" ht="12.75">
      <c r="A586" s="20">
        <v>0</v>
      </c>
      <c r="B586" s="20" t="s">
        <v>223</v>
      </c>
    </row>
    <row r="587" spans="1:2" ht="12.75">
      <c r="A587" s="20">
        <v>5</v>
      </c>
      <c r="B587" s="20" t="s">
        <v>223</v>
      </c>
    </row>
    <row r="588" spans="1:2" ht="12.75">
      <c r="A588" s="20">
        <v>12</v>
      </c>
      <c r="B588" s="20" t="s">
        <v>223</v>
      </c>
    </row>
    <row r="589" spans="1:2" ht="12.75">
      <c r="A589" s="20"/>
      <c r="B589" s="20" t="s">
        <v>223</v>
      </c>
    </row>
    <row r="590" spans="1:2" ht="12.75">
      <c r="A590" s="20"/>
      <c r="B590" s="20" t="s">
        <v>223</v>
      </c>
    </row>
    <row r="591" spans="1:2" ht="12.75">
      <c r="A591" s="20"/>
      <c r="B591" s="20" t="s">
        <v>223</v>
      </c>
    </row>
    <row r="592" spans="1:2" ht="12.75">
      <c r="A592" s="20"/>
      <c r="B592" s="20" t="s">
        <v>223</v>
      </c>
    </row>
    <row r="593" spans="1:2" ht="12.75">
      <c r="A593" s="20">
        <v>5</v>
      </c>
      <c r="B593" s="20" t="s">
        <v>1508</v>
      </c>
    </row>
    <row r="594" spans="1:2" ht="12.75">
      <c r="A594" s="20">
        <v>1</v>
      </c>
      <c r="B594" s="45" t="s">
        <v>986</v>
      </c>
    </row>
    <row r="595" spans="1:2" ht="12.75">
      <c r="A595" s="20">
        <v>3</v>
      </c>
      <c r="B595" s="45" t="s">
        <v>986</v>
      </c>
    </row>
    <row r="596" spans="1:2" ht="12.75">
      <c r="A596" s="20">
        <v>5</v>
      </c>
      <c r="B596" s="20" t="s">
        <v>887</v>
      </c>
    </row>
    <row r="597" spans="1:2" ht="12.75">
      <c r="A597" s="20">
        <v>12</v>
      </c>
      <c r="B597" s="20" t="s">
        <v>887</v>
      </c>
    </row>
    <row r="598" spans="1:2" ht="12.75">
      <c r="A598" s="20">
        <v>0</v>
      </c>
      <c r="B598" s="20" t="s">
        <v>887</v>
      </c>
    </row>
    <row r="599" spans="1:2" ht="12.75">
      <c r="A599" s="20">
        <v>5</v>
      </c>
      <c r="B599" s="31" t="s">
        <v>383</v>
      </c>
    </row>
    <row r="600" spans="1:2" ht="12.75">
      <c r="A600" s="20">
        <v>12</v>
      </c>
      <c r="B600" s="31" t="s">
        <v>383</v>
      </c>
    </row>
    <row r="601" spans="1:2" ht="12.75">
      <c r="A601" s="20">
        <v>12</v>
      </c>
      <c r="B601" s="31" t="s">
        <v>383</v>
      </c>
    </row>
    <row r="602" spans="1:2" ht="12.75">
      <c r="A602" s="20">
        <v>12</v>
      </c>
      <c r="B602" s="31" t="s">
        <v>383</v>
      </c>
    </row>
    <row r="603" spans="1:2" ht="12.75">
      <c r="A603" s="20">
        <v>5</v>
      </c>
      <c r="B603" s="20" t="s">
        <v>628</v>
      </c>
    </row>
    <row r="604" spans="1:2" ht="12.75">
      <c r="A604" s="20">
        <v>12</v>
      </c>
      <c r="B604" s="20" t="s">
        <v>415</v>
      </c>
    </row>
    <row r="605" spans="1:2" ht="12.75">
      <c r="A605" s="20">
        <v>0</v>
      </c>
      <c r="B605" s="20" t="s">
        <v>415</v>
      </c>
    </row>
    <row r="606" spans="1:2" ht="12.75">
      <c r="A606" s="20">
        <v>0</v>
      </c>
      <c r="B606" s="20" t="s">
        <v>415</v>
      </c>
    </row>
    <row r="607" spans="1:2" ht="12.75">
      <c r="A607" s="20">
        <v>0</v>
      </c>
      <c r="B607" s="20" t="s">
        <v>415</v>
      </c>
    </row>
    <row r="608" spans="1:2" ht="12.75">
      <c r="A608" s="20">
        <v>2</v>
      </c>
      <c r="B608" s="20" t="s">
        <v>951</v>
      </c>
    </row>
    <row r="609" spans="1:2" ht="12.75">
      <c r="A609" s="20">
        <v>3</v>
      </c>
      <c r="B609" s="20" t="s">
        <v>951</v>
      </c>
    </row>
    <row r="610" spans="1:2" ht="12.75">
      <c r="A610" s="20">
        <v>3</v>
      </c>
      <c r="B610" s="20" t="s">
        <v>437</v>
      </c>
    </row>
    <row r="611" spans="1:2" ht="12.75">
      <c r="A611" s="20">
        <v>5</v>
      </c>
      <c r="B611" s="20" t="s">
        <v>437</v>
      </c>
    </row>
    <row r="612" spans="1:2" ht="12.75">
      <c r="A612" s="20">
        <v>5</v>
      </c>
      <c r="B612" s="20" t="s">
        <v>163</v>
      </c>
    </row>
    <row r="613" spans="1:2" ht="12.75">
      <c r="A613" s="20">
        <v>5</v>
      </c>
      <c r="B613" s="20" t="s">
        <v>1684</v>
      </c>
    </row>
    <row r="614" spans="1:2" ht="12.75">
      <c r="A614" s="20">
        <v>5</v>
      </c>
      <c r="B614" s="20" t="s">
        <v>1221</v>
      </c>
    </row>
    <row r="615" spans="1:2" ht="12.75">
      <c r="A615" s="20">
        <v>5</v>
      </c>
      <c r="B615" s="20" t="s">
        <v>674</v>
      </c>
    </row>
    <row r="616" spans="1:2" ht="12.75">
      <c r="A616" s="20">
        <v>5</v>
      </c>
      <c r="B616" s="20" t="s">
        <v>674</v>
      </c>
    </row>
    <row r="617" spans="1:2" ht="12.75">
      <c r="A617" s="20">
        <v>12</v>
      </c>
      <c r="B617" s="20" t="s">
        <v>674</v>
      </c>
    </row>
    <row r="618" spans="1:2" ht="12.75">
      <c r="A618" s="20">
        <v>12</v>
      </c>
      <c r="B618" s="20" t="s">
        <v>674</v>
      </c>
    </row>
    <row r="619" spans="1:2" ht="12.75">
      <c r="A619" s="20">
        <v>12</v>
      </c>
      <c r="B619" s="20" t="s">
        <v>674</v>
      </c>
    </row>
    <row r="620" spans="1:2" ht="12.75">
      <c r="A620" s="20">
        <v>12</v>
      </c>
      <c r="B620" s="20" t="s">
        <v>674</v>
      </c>
    </row>
    <row r="621" spans="1:2" ht="12.75">
      <c r="A621" s="20">
        <v>0</v>
      </c>
      <c r="B621" s="20" t="s">
        <v>674</v>
      </c>
    </row>
    <row r="622" spans="1:2" ht="12.75">
      <c r="A622" s="20">
        <v>5</v>
      </c>
      <c r="B622" s="20" t="s">
        <v>674</v>
      </c>
    </row>
    <row r="623" spans="1:2" ht="12.75">
      <c r="A623" s="20">
        <v>5</v>
      </c>
      <c r="B623" s="20" t="s">
        <v>674</v>
      </c>
    </row>
    <row r="624" spans="1:2" ht="12.75">
      <c r="A624" s="20">
        <v>0</v>
      </c>
      <c r="B624" s="20" t="s">
        <v>674</v>
      </c>
    </row>
    <row r="625" spans="1:2" ht="12.75">
      <c r="A625" s="20">
        <v>0</v>
      </c>
      <c r="B625" s="20" t="s">
        <v>674</v>
      </c>
    </row>
    <row r="626" spans="1:2" ht="12.75">
      <c r="A626" s="20">
        <v>2</v>
      </c>
      <c r="B626" s="20" t="s">
        <v>674</v>
      </c>
    </row>
    <row r="627" spans="1:2" ht="12.75">
      <c r="A627" s="20">
        <v>12</v>
      </c>
      <c r="B627" s="20" t="s">
        <v>674</v>
      </c>
    </row>
    <row r="628" spans="1:2" ht="12.75">
      <c r="A628" s="20">
        <v>12</v>
      </c>
      <c r="B628" s="20" t="s">
        <v>674</v>
      </c>
    </row>
    <row r="629" spans="1:2" ht="12.75">
      <c r="A629" s="20">
        <v>12</v>
      </c>
      <c r="B629" s="20" t="s">
        <v>674</v>
      </c>
    </row>
    <row r="630" spans="1:2" ht="12.75">
      <c r="A630" s="20">
        <v>0</v>
      </c>
      <c r="B630" s="20" t="s">
        <v>674</v>
      </c>
    </row>
    <row r="631" spans="1:2" ht="12.75">
      <c r="A631" s="20">
        <v>0</v>
      </c>
      <c r="B631" s="20" t="s">
        <v>1361</v>
      </c>
    </row>
    <row r="632" spans="1:2" ht="12.75">
      <c r="A632" s="20">
        <v>5</v>
      </c>
      <c r="B632" s="20" t="s">
        <v>1361</v>
      </c>
    </row>
    <row r="633" spans="1:2" ht="12.75">
      <c r="A633" s="20">
        <v>12</v>
      </c>
      <c r="B633" s="20" t="s">
        <v>1361</v>
      </c>
    </row>
    <row r="634" spans="1:2" ht="12.75">
      <c r="A634" s="20"/>
      <c r="B634" s="20" t="s">
        <v>862</v>
      </c>
    </row>
    <row r="635" spans="1:2" ht="12.75">
      <c r="A635" s="20"/>
      <c r="B635" s="20" t="s">
        <v>862</v>
      </c>
    </row>
    <row r="636" spans="1:2" ht="12.75">
      <c r="A636" s="20"/>
      <c r="B636" s="20" t="s">
        <v>862</v>
      </c>
    </row>
    <row r="637" spans="1:2" ht="12.75">
      <c r="A637" s="20"/>
      <c r="B637" s="20" t="s">
        <v>72</v>
      </c>
    </row>
    <row r="638" spans="1:2" ht="12.75">
      <c r="A638" s="20"/>
      <c r="B638" s="20" t="s">
        <v>72</v>
      </c>
    </row>
    <row r="639" spans="1:2" ht="12.75">
      <c r="A639" s="20"/>
      <c r="B639" s="20" t="s">
        <v>72</v>
      </c>
    </row>
    <row r="640" spans="1:2" ht="12.75">
      <c r="A640" s="20">
        <v>12</v>
      </c>
      <c r="B640" s="20" t="s">
        <v>539</v>
      </c>
    </row>
    <row r="641" spans="1:2" ht="12.75">
      <c r="A641" s="20">
        <v>12</v>
      </c>
      <c r="B641" s="20" t="s">
        <v>539</v>
      </c>
    </row>
    <row r="642" spans="1:2" ht="12.75">
      <c r="A642" s="20">
        <v>12</v>
      </c>
      <c r="B642" s="20" t="s">
        <v>539</v>
      </c>
    </row>
    <row r="643" spans="1:2" ht="12.75">
      <c r="A643" s="20">
        <v>12</v>
      </c>
      <c r="B643" s="20" t="s">
        <v>539</v>
      </c>
    </row>
    <row r="644" spans="1:2" ht="12.75">
      <c r="A644" s="20">
        <v>5</v>
      </c>
      <c r="B644" s="31" t="s">
        <v>175</v>
      </c>
    </row>
    <row r="645" spans="1:2" ht="12.75">
      <c r="A645" s="20">
        <v>12</v>
      </c>
      <c r="B645" s="31" t="s">
        <v>175</v>
      </c>
    </row>
    <row r="646" spans="1:2" ht="12.75">
      <c r="A646" s="20">
        <v>12</v>
      </c>
      <c r="B646" s="31" t="s">
        <v>175</v>
      </c>
    </row>
    <row r="647" spans="1:2" ht="12.75">
      <c r="A647" s="45">
        <v>12</v>
      </c>
      <c r="B647" s="31" t="s">
        <v>175</v>
      </c>
    </row>
    <row r="648" spans="1:2" ht="12.75">
      <c r="A648" s="20">
        <v>12</v>
      </c>
      <c r="B648" s="31" t="s">
        <v>175</v>
      </c>
    </row>
    <row r="649" spans="1:2" ht="12.75">
      <c r="A649" s="20">
        <v>12</v>
      </c>
      <c r="B649" s="31" t="s">
        <v>175</v>
      </c>
    </row>
    <row r="650" spans="1:2" ht="12.75">
      <c r="A650" s="20">
        <v>12</v>
      </c>
      <c r="B650" s="20" t="s">
        <v>1307</v>
      </c>
    </row>
    <row r="651" spans="1:2" ht="12.75">
      <c r="A651" s="20">
        <v>12</v>
      </c>
      <c r="B651" s="20" t="s">
        <v>1307</v>
      </c>
    </row>
    <row r="652" spans="1:2" ht="12.75">
      <c r="A652" s="20"/>
      <c r="B652" s="20" t="s">
        <v>1307</v>
      </c>
    </row>
    <row r="653" spans="1:2" ht="12.75">
      <c r="A653" s="20"/>
      <c r="B653" s="20" t="s">
        <v>1543</v>
      </c>
    </row>
    <row r="654" spans="1:2" ht="12.75">
      <c r="A654" s="20"/>
      <c r="B654" s="20" t="s">
        <v>46</v>
      </c>
    </row>
    <row r="655" spans="1:2" ht="12.75">
      <c r="A655" s="20"/>
      <c r="B655" s="20" t="s">
        <v>46</v>
      </c>
    </row>
    <row r="656" spans="1:2" ht="12.75">
      <c r="A656" s="20"/>
      <c r="B656" s="20" t="s">
        <v>46</v>
      </c>
    </row>
    <row r="657" spans="1:2" ht="12.75">
      <c r="A657" s="20"/>
      <c r="B657" s="45" t="s">
        <v>46</v>
      </c>
    </row>
    <row r="658" spans="1:2" ht="12.75">
      <c r="A658" s="20"/>
      <c r="B658" s="20" t="s">
        <v>896</v>
      </c>
    </row>
    <row r="659" spans="1:2" ht="12.75">
      <c r="A659" s="20"/>
      <c r="B659" s="20" t="s">
        <v>896</v>
      </c>
    </row>
    <row r="660" spans="1:2" ht="12.75">
      <c r="A660" s="20"/>
      <c r="B660" s="20" t="s">
        <v>896</v>
      </c>
    </row>
    <row r="661" spans="1:2" ht="12.75">
      <c r="A661" s="20"/>
      <c r="B661" s="20" t="s">
        <v>896</v>
      </c>
    </row>
    <row r="662" spans="1:2" ht="12.75">
      <c r="A662" s="20"/>
      <c r="B662" s="31" t="s">
        <v>130</v>
      </c>
    </row>
    <row r="663" spans="1:2" ht="12.75">
      <c r="A663" s="20"/>
      <c r="B663" s="31" t="s">
        <v>130</v>
      </c>
    </row>
    <row r="664" spans="1:2" ht="12.75">
      <c r="A664" s="20"/>
      <c r="B664" s="31" t="s">
        <v>130</v>
      </c>
    </row>
    <row r="665" spans="1:2" ht="12.75">
      <c r="A665" s="20"/>
      <c r="B665" s="31" t="s">
        <v>130</v>
      </c>
    </row>
    <row r="666" spans="1:2" ht="12.75">
      <c r="A666" s="20"/>
      <c r="B666" s="31" t="s">
        <v>130</v>
      </c>
    </row>
    <row r="667" spans="1:2" ht="12.75">
      <c r="A667" s="20"/>
      <c r="B667" s="31" t="s">
        <v>130</v>
      </c>
    </row>
    <row r="668" spans="1:2" ht="12.75">
      <c r="A668" s="20"/>
      <c r="B668" s="31" t="s">
        <v>130</v>
      </c>
    </row>
    <row r="669" spans="1:2" ht="12.75">
      <c r="A669" s="20"/>
      <c r="B669" s="31" t="s">
        <v>130</v>
      </c>
    </row>
    <row r="670" spans="1:2" ht="12.75">
      <c r="A670" s="20"/>
      <c r="B670" s="31" t="s">
        <v>130</v>
      </c>
    </row>
    <row r="671" spans="1:2" ht="12.75">
      <c r="A671" s="20"/>
      <c r="B671" s="31" t="s">
        <v>130</v>
      </c>
    </row>
    <row r="672" spans="1:2" ht="12.75">
      <c r="A672" s="20"/>
      <c r="B672" s="31" t="s">
        <v>130</v>
      </c>
    </row>
    <row r="673" spans="1:2" ht="12.75">
      <c r="A673" s="20"/>
      <c r="B673" s="31" t="s">
        <v>130</v>
      </c>
    </row>
    <row r="674" spans="1:2" ht="12.75">
      <c r="A674" s="20"/>
      <c r="B674" s="31" t="s">
        <v>130</v>
      </c>
    </row>
    <row r="675" spans="1:2" ht="12.75">
      <c r="A675" s="20"/>
      <c r="B675" s="31" t="s">
        <v>130</v>
      </c>
    </row>
    <row r="676" spans="1:2" ht="12.75">
      <c r="A676" s="20"/>
      <c r="B676" s="31" t="s">
        <v>130</v>
      </c>
    </row>
    <row r="677" spans="1:2" ht="12.75">
      <c r="A677" s="20"/>
      <c r="B677" s="31" t="s">
        <v>130</v>
      </c>
    </row>
    <row r="678" spans="1:2" ht="12.75">
      <c r="A678" s="20"/>
      <c r="B678" s="31" t="s">
        <v>130</v>
      </c>
    </row>
    <row r="679" spans="1:2" ht="12.75">
      <c r="A679" s="20"/>
      <c r="B679" s="31" t="s">
        <v>130</v>
      </c>
    </row>
    <row r="680" spans="1:2" ht="12.75">
      <c r="A680" s="20"/>
      <c r="B680" s="31" t="s">
        <v>130</v>
      </c>
    </row>
    <row r="681" spans="1:2" ht="12.75">
      <c r="A681" s="20"/>
      <c r="B681" s="31" t="s">
        <v>130</v>
      </c>
    </row>
    <row r="682" spans="1:2" ht="12.75">
      <c r="A682" s="20"/>
      <c r="B682" s="31" t="s">
        <v>130</v>
      </c>
    </row>
    <row r="683" spans="1:2" ht="12.75">
      <c r="A683" s="20"/>
      <c r="B683" s="31" t="s">
        <v>130</v>
      </c>
    </row>
    <row r="684" spans="1:2" ht="12.75">
      <c r="A684" s="20"/>
      <c r="B684" s="31" t="s">
        <v>130</v>
      </c>
    </row>
    <row r="685" spans="1:2" ht="12.75">
      <c r="A685" s="20"/>
      <c r="B685" s="31" t="s">
        <v>130</v>
      </c>
    </row>
    <row r="686" spans="1:2" ht="12.75">
      <c r="A686" s="20"/>
      <c r="B686" s="31" t="s">
        <v>130</v>
      </c>
    </row>
    <row r="687" spans="1:2" ht="12.75">
      <c r="A687" s="20"/>
      <c r="B687" s="31" t="s">
        <v>130</v>
      </c>
    </row>
    <row r="688" spans="1:2" ht="12.75">
      <c r="A688" s="20"/>
      <c r="B688" s="31" t="s">
        <v>130</v>
      </c>
    </row>
    <row r="689" spans="1:2" ht="12.75">
      <c r="A689" s="31"/>
      <c r="B689" s="31" t="s">
        <v>130</v>
      </c>
    </row>
    <row r="690" spans="1:2" ht="12.75">
      <c r="A690" s="31"/>
      <c r="B690" s="31" t="s">
        <v>130</v>
      </c>
    </row>
    <row r="691" spans="1:2" ht="12.75">
      <c r="A691" s="31"/>
      <c r="B691" s="31" t="s">
        <v>130</v>
      </c>
    </row>
    <row r="692" spans="1:2" ht="12.75">
      <c r="A692" s="31"/>
      <c r="B692" s="31" t="s">
        <v>130</v>
      </c>
    </row>
    <row r="693" spans="1:2" ht="12.75">
      <c r="A693" s="20"/>
      <c r="B693" s="31" t="s">
        <v>130</v>
      </c>
    </row>
    <row r="694" spans="1:2" ht="12.75">
      <c r="A694" s="20"/>
      <c r="B694" s="31" t="s">
        <v>130</v>
      </c>
    </row>
    <row r="695" spans="1:2" ht="12.75">
      <c r="A695" s="20"/>
      <c r="B695" s="31" t="s">
        <v>130</v>
      </c>
    </row>
    <row r="696" spans="1:2" ht="12.75">
      <c r="A696" s="20"/>
      <c r="B696" s="31" t="s">
        <v>130</v>
      </c>
    </row>
    <row r="697" spans="1:2" ht="12.75">
      <c r="A697" s="20">
        <v>5</v>
      </c>
      <c r="B697" s="31" t="s">
        <v>130</v>
      </c>
    </row>
    <row r="698" spans="1:2" ht="12.75">
      <c r="A698" s="20"/>
      <c r="B698" s="31" t="s">
        <v>130</v>
      </c>
    </row>
    <row r="699" spans="1:2" ht="12.75">
      <c r="A699" s="20">
        <v>0</v>
      </c>
      <c r="B699" s="31" t="s">
        <v>130</v>
      </c>
    </row>
    <row r="700" spans="1:2" ht="12.75">
      <c r="A700" s="20">
        <v>0</v>
      </c>
      <c r="B700" s="31" t="s">
        <v>130</v>
      </c>
    </row>
    <row r="701" spans="1:2" ht="12.75">
      <c r="A701" s="20">
        <v>5</v>
      </c>
      <c r="B701" s="31" t="s">
        <v>130</v>
      </c>
    </row>
    <row r="702" spans="1:2" ht="12.75">
      <c r="A702" s="20">
        <v>12</v>
      </c>
      <c r="B702" s="31" t="s">
        <v>130</v>
      </c>
    </row>
    <row r="703" spans="1:2" ht="12.75">
      <c r="A703" s="20">
        <v>12</v>
      </c>
      <c r="B703" s="31" t="s">
        <v>130</v>
      </c>
    </row>
    <row r="704" spans="1:2" ht="12.75">
      <c r="A704" s="20">
        <v>12</v>
      </c>
      <c r="B704" s="31" t="s">
        <v>130</v>
      </c>
    </row>
    <row r="705" spans="1:2" ht="12.75">
      <c r="A705" s="20">
        <v>3</v>
      </c>
      <c r="B705" s="31" t="s">
        <v>130</v>
      </c>
    </row>
    <row r="706" spans="1:2" ht="12.75">
      <c r="A706" s="20">
        <v>12</v>
      </c>
      <c r="B706" s="31" t="s">
        <v>130</v>
      </c>
    </row>
    <row r="707" spans="1:2" ht="12.75">
      <c r="A707" s="20">
        <v>12</v>
      </c>
      <c r="B707" s="20" t="s">
        <v>1816</v>
      </c>
    </row>
    <row r="708" spans="1:2" ht="12.75">
      <c r="A708" s="20">
        <v>12</v>
      </c>
      <c r="B708" s="31" t="s">
        <v>435</v>
      </c>
    </row>
    <row r="709" spans="1:2" ht="12.75">
      <c r="A709" s="20">
        <v>12</v>
      </c>
      <c r="B709" s="20" t="s">
        <v>958</v>
      </c>
    </row>
    <row r="710" spans="1:2" ht="12.75">
      <c r="A710" s="20">
        <v>12</v>
      </c>
      <c r="B710" s="20" t="s">
        <v>741</v>
      </c>
    </row>
    <row r="711" spans="1:2" ht="12.75">
      <c r="A711" s="20">
        <v>0</v>
      </c>
      <c r="B711" s="20" t="s">
        <v>741</v>
      </c>
    </row>
    <row r="712" spans="1:2" ht="12.75">
      <c r="A712" s="20">
        <v>1</v>
      </c>
      <c r="B712" s="20" t="s">
        <v>741</v>
      </c>
    </row>
    <row r="713" spans="1:2" ht="12.75">
      <c r="A713" s="20">
        <v>12</v>
      </c>
      <c r="B713" s="20" t="s">
        <v>741</v>
      </c>
    </row>
    <row r="714" spans="1:2" ht="12.75">
      <c r="A714" s="20">
        <v>0</v>
      </c>
      <c r="B714" s="20" t="s">
        <v>741</v>
      </c>
    </row>
    <row r="715" spans="1:2" ht="12.75">
      <c r="A715" s="20">
        <v>3</v>
      </c>
      <c r="B715" s="20" t="s">
        <v>755</v>
      </c>
    </row>
    <row r="716" spans="1:2" ht="12.75">
      <c r="A716" s="20">
        <v>5</v>
      </c>
      <c r="B716" s="20" t="s">
        <v>1379</v>
      </c>
    </row>
    <row r="717" spans="1:2" ht="12.75">
      <c r="A717" s="20">
        <v>2</v>
      </c>
      <c r="B717" s="20" t="s">
        <v>552</v>
      </c>
    </row>
    <row r="718" spans="1:2" ht="12.75">
      <c r="A718" s="20">
        <v>5</v>
      </c>
      <c r="B718" s="20" t="s">
        <v>552</v>
      </c>
    </row>
    <row r="719" spans="1:2" ht="12.75">
      <c r="A719" s="20">
        <v>5</v>
      </c>
      <c r="B719" s="20" t="s">
        <v>396</v>
      </c>
    </row>
    <row r="720" spans="1:2" ht="12.75">
      <c r="A720" s="20">
        <v>12</v>
      </c>
      <c r="B720" s="20" t="s">
        <v>396</v>
      </c>
    </row>
    <row r="721" spans="1:2" ht="12.75">
      <c r="A721" s="20">
        <v>12</v>
      </c>
      <c r="B721" s="20" t="s">
        <v>644</v>
      </c>
    </row>
    <row r="722" spans="1:2" ht="12.75">
      <c r="A722" s="20">
        <v>12</v>
      </c>
      <c r="B722" s="20" t="s">
        <v>686</v>
      </c>
    </row>
    <row r="723" spans="1:2" ht="12.75">
      <c r="A723" s="20">
        <v>12</v>
      </c>
      <c r="B723" s="20" t="s">
        <v>644</v>
      </c>
    </row>
    <row r="724" spans="1:2" ht="12.75">
      <c r="A724" s="20">
        <v>12</v>
      </c>
      <c r="B724" s="20" t="s">
        <v>903</v>
      </c>
    </row>
    <row r="725" spans="1:2" ht="12.75">
      <c r="A725" s="20">
        <v>12</v>
      </c>
      <c r="B725" s="20" t="s">
        <v>903</v>
      </c>
    </row>
    <row r="726" spans="1:2" ht="12.75">
      <c r="A726" s="20">
        <v>12</v>
      </c>
      <c r="B726" s="20" t="s">
        <v>903</v>
      </c>
    </row>
    <row r="727" spans="1:2" ht="12.75">
      <c r="A727" s="20">
        <v>12</v>
      </c>
      <c r="B727" s="20" t="s">
        <v>1356</v>
      </c>
    </row>
    <row r="728" spans="1:2" ht="12.75">
      <c r="A728" s="20">
        <v>12</v>
      </c>
      <c r="B728" s="20" t="s">
        <v>782</v>
      </c>
    </row>
    <row r="729" spans="1:2" ht="12.75">
      <c r="A729" s="20">
        <v>12</v>
      </c>
      <c r="B729" s="20" t="s">
        <v>782</v>
      </c>
    </row>
    <row r="730" spans="1:2" ht="12.75">
      <c r="A730" s="20">
        <v>12</v>
      </c>
      <c r="B730" s="20" t="s">
        <v>782</v>
      </c>
    </row>
    <row r="731" spans="1:2" ht="12.75">
      <c r="A731" s="20">
        <v>12</v>
      </c>
      <c r="B731" s="20" t="s">
        <v>782</v>
      </c>
    </row>
    <row r="732" spans="1:2" ht="12.75">
      <c r="A732" s="20">
        <v>12</v>
      </c>
      <c r="B732" s="20" t="s">
        <v>782</v>
      </c>
    </row>
    <row r="733" spans="1:2" ht="12.75">
      <c r="A733" s="20"/>
      <c r="B733" s="20" t="s">
        <v>782</v>
      </c>
    </row>
    <row r="734" spans="1:2" ht="12.75">
      <c r="A734" s="20">
        <v>0</v>
      </c>
      <c r="B734" s="20" t="s">
        <v>782</v>
      </c>
    </row>
    <row r="735" spans="1:2" ht="12.75">
      <c r="A735" s="20">
        <v>0</v>
      </c>
      <c r="B735" s="20" t="s">
        <v>782</v>
      </c>
    </row>
    <row r="736" spans="1:2" ht="12.75">
      <c r="A736" s="20">
        <v>0</v>
      </c>
      <c r="B736" s="20" t="s">
        <v>782</v>
      </c>
    </row>
    <row r="737" spans="1:2" ht="12.75">
      <c r="A737" s="45">
        <v>0</v>
      </c>
      <c r="B737" s="20" t="s">
        <v>782</v>
      </c>
    </row>
    <row r="738" spans="1:2" ht="12.75">
      <c r="A738" s="45">
        <v>0</v>
      </c>
      <c r="B738" s="20" t="s">
        <v>782</v>
      </c>
    </row>
    <row r="739" spans="1:2" ht="12.75">
      <c r="A739" s="20">
        <v>0</v>
      </c>
      <c r="B739" s="20" t="s">
        <v>782</v>
      </c>
    </row>
    <row r="740" spans="1:2" ht="12.75">
      <c r="A740" s="20">
        <v>3</v>
      </c>
      <c r="B740" s="20" t="s">
        <v>782</v>
      </c>
    </row>
    <row r="741" spans="1:2" ht="12.75">
      <c r="A741" s="20">
        <v>3</v>
      </c>
      <c r="B741" s="20" t="s">
        <v>782</v>
      </c>
    </row>
    <row r="742" spans="1:2" ht="12.75">
      <c r="A742" s="20">
        <v>3</v>
      </c>
      <c r="B742" s="20" t="s">
        <v>782</v>
      </c>
    </row>
    <row r="743" spans="1:2" ht="12.75">
      <c r="A743" s="20">
        <v>5</v>
      </c>
      <c r="B743" s="20" t="s">
        <v>49</v>
      </c>
    </row>
    <row r="744" spans="1:2" ht="12.75">
      <c r="A744" s="20">
        <v>5</v>
      </c>
      <c r="B744" s="20" t="s">
        <v>49</v>
      </c>
    </row>
    <row r="745" spans="1:2" ht="12.75">
      <c r="A745" s="20">
        <v>5</v>
      </c>
      <c r="B745" s="20" t="s">
        <v>49</v>
      </c>
    </row>
    <row r="746" spans="1:2" ht="12.75">
      <c r="A746" s="20">
        <v>5</v>
      </c>
      <c r="B746" s="45" t="s">
        <v>49</v>
      </c>
    </row>
    <row r="747" spans="1:2" ht="12.75">
      <c r="A747" s="20">
        <v>5</v>
      </c>
      <c r="B747" s="45" t="s">
        <v>49</v>
      </c>
    </row>
    <row r="748" spans="1:2" ht="12.75">
      <c r="A748" s="20">
        <v>5</v>
      </c>
      <c r="B748" s="20" t="s">
        <v>49</v>
      </c>
    </row>
    <row r="749" spans="1:2" ht="12.75">
      <c r="A749" s="20">
        <v>12</v>
      </c>
      <c r="B749" s="20" t="s">
        <v>49</v>
      </c>
    </row>
    <row r="750" spans="1:2" ht="12.75">
      <c r="A750" s="20">
        <v>12</v>
      </c>
      <c r="B750" s="20" t="s">
        <v>49</v>
      </c>
    </row>
    <row r="751" spans="1:2" ht="12.75">
      <c r="A751" s="20">
        <v>12</v>
      </c>
      <c r="B751" s="20" t="s">
        <v>49</v>
      </c>
    </row>
    <row r="752" spans="1:2" ht="12.75">
      <c r="A752" s="20">
        <v>12</v>
      </c>
      <c r="B752" s="20" t="s">
        <v>49</v>
      </c>
    </row>
    <row r="753" spans="1:2" ht="12.75">
      <c r="A753" s="20">
        <v>12</v>
      </c>
      <c r="B753" s="20" t="s">
        <v>49</v>
      </c>
    </row>
    <row r="754" spans="1:2" ht="12.75">
      <c r="A754" s="20">
        <v>12</v>
      </c>
      <c r="B754" s="20" t="s">
        <v>49</v>
      </c>
    </row>
    <row r="755" spans="1:2" ht="12.75">
      <c r="A755" s="20">
        <v>12</v>
      </c>
      <c r="B755" s="20" t="s">
        <v>49</v>
      </c>
    </row>
    <row r="756" spans="1:2" ht="12.75">
      <c r="A756" s="20">
        <v>12</v>
      </c>
      <c r="B756" s="20" t="s">
        <v>49</v>
      </c>
    </row>
    <row r="757" spans="1:2" ht="12.75">
      <c r="A757" s="20">
        <v>12</v>
      </c>
      <c r="B757" s="20" t="s">
        <v>49</v>
      </c>
    </row>
    <row r="758" spans="1:2" ht="12.75">
      <c r="A758" s="20">
        <v>12</v>
      </c>
      <c r="B758" s="20" t="s">
        <v>49</v>
      </c>
    </row>
    <row r="759" spans="1:2" ht="12.75">
      <c r="A759" s="20">
        <v>12</v>
      </c>
      <c r="B759" s="20" t="s">
        <v>49</v>
      </c>
    </row>
    <row r="760" spans="1:2" ht="12.75">
      <c r="A760" s="20">
        <v>12</v>
      </c>
      <c r="B760" s="20" t="s">
        <v>49</v>
      </c>
    </row>
    <row r="761" spans="1:2" ht="12.75">
      <c r="A761" s="20">
        <v>12</v>
      </c>
      <c r="B761" s="20" t="s">
        <v>49</v>
      </c>
    </row>
    <row r="762" spans="1:2" ht="12.75">
      <c r="A762" s="20">
        <v>12</v>
      </c>
      <c r="B762" s="20" t="s">
        <v>49</v>
      </c>
    </row>
    <row r="763" spans="1:2" ht="12.75">
      <c r="A763" s="20">
        <v>12</v>
      </c>
      <c r="B763" s="20" t="s">
        <v>49</v>
      </c>
    </row>
    <row r="764" spans="1:2" ht="12.75">
      <c r="A764" s="20">
        <v>12</v>
      </c>
      <c r="B764" s="20" t="s">
        <v>49</v>
      </c>
    </row>
    <row r="765" spans="1:2" ht="12.75">
      <c r="A765" s="20">
        <v>12</v>
      </c>
      <c r="B765" s="20" t="s">
        <v>49</v>
      </c>
    </row>
    <row r="766" spans="1:2" ht="12.75">
      <c r="A766" s="20">
        <v>12</v>
      </c>
      <c r="B766" s="20" t="s">
        <v>49</v>
      </c>
    </row>
    <row r="767" spans="1:2" ht="12.75">
      <c r="A767" s="20">
        <v>12</v>
      </c>
      <c r="B767" s="20" t="s">
        <v>49</v>
      </c>
    </row>
    <row r="768" spans="1:2" ht="12.75">
      <c r="A768" s="20">
        <v>12</v>
      </c>
      <c r="B768" s="20" t="s">
        <v>49</v>
      </c>
    </row>
    <row r="769" spans="1:2" ht="12.75">
      <c r="A769" s="20">
        <v>12</v>
      </c>
      <c r="B769" s="20" t="s">
        <v>49</v>
      </c>
    </row>
    <row r="770" spans="1:2" ht="12.75">
      <c r="A770" s="20">
        <v>12</v>
      </c>
      <c r="B770" s="20" t="s">
        <v>49</v>
      </c>
    </row>
    <row r="771" spans="1:2" ht="12.75">
      <c r="A771" s="20">
        <v>12</v>
      </c>
      <c r="B771" s="20" t="s">
        <v>49</v>
      </c>
    </row>
    <row r="772" spans="1:2" ht="12.75">
      <c r="A772" s="20">
        <v>12</v>
      </c>
      <c r="B772" s="20" t="s">
        <v>49</v>
      </c>
    </row>
    <row r="773" spans="1:2" ht="12.75">
      <c r="A773" s="20">
        <v>12</v>
      </c>
      <c r="B773" s="20" t="s">
        <v>49</v>
      </c>
    </row>
    <row r="774" spans="1:2" ht="12.75">
      <c r="A774" s="20">
        <v>12</v>
      </c>
      <c r="B774" s="20" t="s">
        <v>49</v>
      </c>
    </row>
    <row r="775" spans="1:2" ht="12.75">
      <c r="A775" s="20">
        <v>12</v>
      </c>
      <c r="B775" s="20" t="s">
        <v>49</v>
      </c>
    </row>
    <row r="776" spans="1:2" ht="12.75">
      <c r="A776" s="20">
        <v>12</v>
      </c>
      <c r="B776" s="20" t="s">
        <v>49</v>
      </c>
    </row>
    <row r="777" spans="1:2" ht="12.75">
      <c r="A777" s="20">
        <v>12</v>
      </c>
      <c r="B777" s="20" t="s">
        <v>49</v>
      </c>
    </row>
    <row r="778" spans="1:2" ht="12.75">
      <c r="A778" s="20">
        <v>12</v>
      </c>
      <c r="B778" s="20" t="s">
        <v>49</v>
      </c>
    </row>
    <row r="779" spans="1:2" ht="12.75">
      <c r="A779" s="20"/>
      <c r="B779" s="20" t="s">
        <v>49</v>
      </c>
    </row>
    <row r="780" spans="1:2" ht="12.75">
      <c r="A780" s="20">
        <v>5</v>
      </c>
      <c r="B780" s="20" t="s">
        <v>49</v>
      </c>
    </row>
    <row r="781" spans="1:2" ht="12.75">
      <c r="A781" s="20">
        <v>12</v>
      </c>
      <c r="B781" s="20" t="s">
        <v>49</v>
      </c>
    </row>
    <row r="782" spans="1:2" ht="12.75">
      <c r="A782" s="45">
        <v>12</v>
      </c>
      <c r="B782" s="20" t="s">
        <v>49</v>
      </c>
    </row>
    <row r="783" spans="1:2" ht="12.75">
      <c r="A783" s="45">
        <v>12</v>
      </c>
      <c r="B783" s="20" t="s">
        <v>49</v>
      </c>
    </row>
    <row r="784" spans="1:2" ht="12.75">
      <c r="A784" s="20">
        <v>5</v>
      </c>
      <c r="B784" s="20" t="s">
        <v>49</v>
      </c>
    </row>
    <row r="785" spans="1:2" ht="12.75">
      <c r="A785" s="20">
        <v>0</v>
      </c>
      <c r="B785" s="20" t="s">
        <v>49</v>
      </c>
    </row>
    <row r="786" spans="1:2" ht="12.75">
      <c r="A786" s="20">
        <v>0</v>
      </c>
      <c r="B786" s="20" t="s">
        <v>49</v>
      </c>
    </row>
    <row r="787" spans="1:2" ht="12.75">
      <c r="A787" s="20">
        <v>12</v>
      </c>
      <c r="B787" s="20" t="s">
        <v>49</v>
      </c>
    </row>
    <row r="788" spans="1:2" ht="12.75">
      <c r="A788" s="20">
        <v>12</v>
      </c>
      <c r="B788" s="20" t="s">
        <v>49</v>
      </c>
    </row>
    <row r="789" spans="1:2" ht="12.75">
      <c r="A789" s="20">
        <v>12</v>
      </c>
      <c r="B789" s="20" t="s">
        <v>597</v>
      </c>
    </row>
    <row r="790" spans="1:2" ht="12.75">
      <c r="A790" s="20">
        <v>12</v>
      </c>
      <c r="B790" s="20" t="s">
        <v>597</v>
      </c>
    </row>
    <row r="791" spans="1:2" ht="12.75">
      <c r="A791" s="20">
        <v>2</v>
      </c>
      <c r="B791" s="45" t="s">
        <v>597</v>
      </c>
    </row>
    <row r="792" spans="1:2" ht="12.75">
      <c r="A792" s="20">
        <v>1</v>
      </c>
      <c r="B792" s="45" t="s">
        <v>597</v>
      </c>
    </row>
    <row r="793" spans="1:2" ht="12.75">
      <c r="A793" s="20">
        <v>12</v>
      </c>
      <c r="B793" s="20" t="s">
        <v>1335</v>
      </c>
    </row>
    <row r="794" spans="1:2" ht="12.75">
      <c r="A794" s="20"/>
      <c r="B794" s="103" t="s">
        <v>630</v>
      </c>
    </row>
    <row r="795" spans="1:2" ht="12.75">
      <c r="A795" s="20"/>
      <c r="B795" s="20" t="s">
        <v>630</v>
      </c>
    </row>
    <row r="796" spans="1:2" ht="12.75">
      <c r="A796" s="20"/>
      <c r="B796" s="20" t="s">
        <v>630</v>
      </c>
    </row>
    <row r="797" spans="1:2" ht="12.75">
      <c r="A797" s="108"/>
      <c r="B797" s="108" t="s">
        <v>1564</v>
      </c>
    </row>
    <row r="798" spans="1:2" ht="12.75">
      <c r="A798" s="20"/>
      <c r="B798" s="20" t="s">
        <v>1564</v>
      </c>
    </row>
    <row r="799" spans="1:2" ht="12.75">
      <c r="A799" s="20"/>
      <c r="B799" s="20" t="s">
        <v>1564</v>
      </c>
    </row>
    <row r="800" spans="1:2" ht="12.75">
      <c r="A800" s="20"/>
      <c r="B800" s="20" t="s">
        <v>1538</v>
      </c>
    </row>
    <row r="801" spans="1:2" ht="12.75">
      <c r="A801" s="20"/>
      <c r="B801" s="20" t="s">
        <v>1210</v>
      </c>
    </row>
    <row r="802" spans="1:2" ht="12.75">
      <c r="A802" s="20"/>
      <c r="B802" s="20" t="s">
        <v>1210</v>
      </c>
    </row>
    <row r="803" spans="1:2" ht="12.75">
      <c r="A803" s="20">
        <v>12</v>
      </c>
      <c r="B803" s="31" t="s">
        <v>125</v>
      </c>
    </row>
    <row r="804" spans="1:2" ht="12.75">
      <c r="A804" s="20">
        <v>3</v>
      </c>
      <c r="B804" s="31" t="s">
        <v>125</v>
      </c>
    </row>
    <row r="805" spans="1:2" ht="12.75">
      <c r="A805" s="20">
        <v>3</v>
      </c>
      <c r="B805" s="31" t="s">
        <v>125</v>
      </c>
    </row>
    <row r="806" spans="1:2" ht="12.75">
      <c r="A806" s="20">
        <v>0</v>
      </c>
      <c r="B806" s="31" t="s">
        <v>125</v>
      </c>
    </row>
    <row r="807" spans="1:2" ht="12.75">
      <c r="A807" s="20">
        <v>5</v>
      </c>
      <c r="B807" s="31" t="s">
        <v>125</v>
      </c>
    </row>
    <row r="808" spans="1:2" ht="12.75">
      <c r="A808" s="20">
        <v>5</v>
      </c>
      <c r="B808" s="31" t="s">
        <v>125</v>
      </c>
    </row>
    <row r="809" spans="1:2" ht="12.75">
      <c r="A809" s="20">
        <v>12</v>
      </c>
      <c r="B809" s="31" t="s">
        <v>125</v>
      </c>
    </row>
    <row r="810" spans="1:2" ht="12.75">
      <c r="A810" s="20">
        <v>12</v>
      </c>
      <c r="B810" s="31" t="s">
        <v>125</v>
      </c>
    </row>
    <row r="811" spans="1:2" ht="12.75">
      <c r="A811" s="20">
        <v>12</v>
      </c>
      <c r="B811" s="31" t="s">
        <v>125</v>
      </c>
    </row>
    <row r="812" spans="1:2" ht="12.75">
      <c r="A812" s="20">
        <v>12</v>
      </c>
      <c r="B812" s="20" t="s">
        <v>1600</v>
      </c>
    </row>
    <row r="813" spans="1:2" ht="12.75">
      <c r="A813" s="20">
        <v>12</v>
      </c>
      <c r="B813" s="20" t="s">
        <v>789</v>
      </c>
    </row>
    <row r="814" spans="1:2" ht="12.75">
      <c r="A814" s="20">
        <v>12</v>
      </c>
      <c r="B814" s="20" t="s">
        <v>789</v>
      </c>
    </row>
    <row r="815" spans="1:2" ht="12.75">
      <c r="A815" s="20">
        <v>12</v>
      </c>
      <c r="B815" s="20" t="s">
        <v>966</v>
      </c>
    </row>
    <row r="816" spans="1:2" ht="12.75">
      <c r="A816" s="20">
        <v>12</v>
      </c>
      <c r="B816" s="20" t="s">
        <v>966</v>
      </c>
    </row>
    <row r="817" spans="1:2" ht="12.75">
      <c r="A817" s="20">
        <v>0</v>
      </c>
      <c r="B817" s="20" t="s">
        <v>966</v>
      </c>
    </row>
    <row r="818" spans="1:2" ht="12.75">
      <c r="A818" s="20">
        <v>0</v>
      </c>
      <c r="B818" s="20" t="s">
        <v>966</v>
      </c>
    </row>
    <row r="819" spans="1:2" ht="12.75">
      <c r="A819" s="20">
        <v>0</v>
      </c>
      <c r="B819" s="20" t="s">
        <v>966</v>
      </c>
    </row>
    <row r="820" spans="1:2" ht="12.75">
      <c r="A820" s="20">
        <v>3</v>
      </c>
      <c r="B820" s="20" t="s">
        <v>966</v>
      </c>
    </row>
    <row r="821" spans="1:2" ht="12.75">
      <c r="A821" s="20">
        <v>3</v>
      </c>
      <c r="B821" s="20" t="s">
        <v>1240</v>
      </c>
    </row>
    <row r="822" spans="1:2" ht="12.75">
      <c r="A822" s="20">
        <v>5</v>
      </c>
      <c r="B822" s="20" t="s">
        <v>1240</v>
      </c>
    </row>
    <row r="823" spans="1:2" ht="12.75">
      <c r="A823" s="20">
        <v>12</v>
      </c>
      <c r="B823" s="20" t="s">
        <v>1240</v>
      </c>
    </row>
    <row r="824" spans="1:2" ht="12.75">
      <c r="A824" s="20">
        <v>12</v>
      </c>
      <c r="B824" s="20" t="s">
        <v>1240</v>
      </c>
    </row>
    <row r="825" spans="1:2" ht="12.75">
      <c r="A825" s="20">
        <v>12</v>
      </c>
      <c r="B825" s="20" t="s">
        <v>1240</v>
      </c>
    </row>
    <row r="826" spans="1:2" ht="12.75">
      <c r="A826" s="20">
        <v>12</v>
      </c>
      <c r="B826" s="20" t="s">
        <v>352</v>
      </c>
    </row>
    <row r="827" spans="1:2" ht="12.75">
      <c r="A827" s="20">
        <v>12</v>
      </c>
      <c r="B827" s="20" t="s">
        <v>352</v>
      </c>
    </row>
    <row r="828" spans="1:2" ht="12.75">
      <c r="A828" s="20">
        <v>2</v>
      </c>
      <c r="B828" s="20" t="s">
        <v>352</v>
      </c>
    </row>
    <row r="829" spans="1:2" ht="12.75">
      <c r="A829" s="20">
        <v>5</v>
      </c>
      <c r="B829" s="20" t="s">
        <v>352</v>
      </c>
    </row>
    <row r="830" spans="1:2" ht="12.75">
      <c r="A830" s="20">
        <v>12</v>
      </c>
      <c r="B830" s="20" t="s">
        <v>352</v>
      </c>
    </row>
    <row r="831" spans="1:2" ht="12.75">
      <c r="A831" s="20">
        <v>12</v>
      </c>
      <c r="B831" s="20" t="s">
        <v>352</v>
      </c>
    </row>
    <row r="832" spans="1:2" ht="12.75">
      <c r="A832" s="20">
        <v>12</v>
      </c>
      <c r="B832" s="20" t="s">
        <v>352</v>
      </c>
    </row>
    <row r="833" spans="1:2" ht="12.75">
      <c r="A833" s="20">
        <v>12</v>
      </c>
      <c r="B833" s="20" t="s">
        <v>352</v>
      </c>
    </row>
    <row r="834" spans="1:2" ht="12.75">
      <c r="A834" s="20">
        <v>0</v>
      </c>
      <c r="B834" s="20" t="s">
        <v>352</v>
      </c>
    </row>
    <row r="835" spans="1:2" ht="12.75">
      <c r="A835" s="20">
        <v>1</v>
      </c>
      <c r="B835" s="20" t="s">
        <v>352</v>
      </c>
    </row>
    <row r="836" spans="1:2" ht="12.75">
      <c r="A836" s="20">
        <v>3</v>
      </c>
      <c r="B836" s="20" t="s">
        <v>352</v>
      </c>
    </row>
    <row r="837" spans="1:2" ht="12.75">
      <c r="A837" s="20">
        <v>3</v>
      </c>
      <c r="B837" s="20" t="s">
        <v>1097</v>
      </c>
    </row>
    <row r="838" spans="1:2" ht="12.75">
      <c r="A838" s="20">
        <v>3</v>
      </c>
      <c r="B838" s="20" t="s">
        <v>1182</v>
      </c>
    </row>
    <row r="839" spans="1:2" ht="12.75">
      <c r="A839" s="20">
        <v>5</v>
      </c>
      <c r="B839" s="20" t="s">
        <v>1182</v>
      </c>
    </row>
    <row r="840" spans="1:2" ht="12.75">
      <c r="A840" s="20">
        <v>12</v>
      </c>
      <c r="B840" s="20" t="s">
        <v>1182</v>
      </c>
    </row>
    <row r="841" spans="1:2" ht="12.75">
      <c r="A841" s="20">
        <v>12</v>
      </c>
      <c r="B841" s="20" t="s">
        <v>1182</v>
      </c>
    </row>
    <row r="842" spans="1:2" ht="12.75">
      <c r="A842" s="20">
        <v>12</v>
      </c>
      <c r="B842" s="20" t="s">
        <v>1182</v>
      </c>
    </row>
    <row r="843" spans="1:2" ht="12.75">
      <c r="A843" s="20">
        <v>12</v>
      </c>
      <c r="B843" s="20" t="s">
        <v>418</v>
      </c>
    </row>
    <row r="844" spans="1:2" ht="12.75">
      <c r="A844" s="20">
        <v>12</v>
      </c>
      <c r="B844" s="20" t="s">
        <v>418</v>
      </c>
    </row>
    <row r="845" spans="1:2" ht="12.75">
      <c r="A845" s="20">
        <v>12</v>
      </c>
      <c r="B845" s="20" t="s">
        <v>418</v>
      </c>
    </row>
    <row r="846" spans="1:2" ht="12.75">
      <c r="A846" s="20">
        <v>12</v>
      </c>
      <c r="B846" s="20" t="s">
        <v>418</v>
      </c>
    </row>
    <row r="847" spans="1:2" ht="12.75">
      <c r="A847" s="20">
        <v>12</v>
      </c>
      <c r="B847" s="20" t="s">
        <v>418</v>
      </c>
    </row>
    <row r="848" spans="1:2" ht="12.75">
      <c r="A848" s="20">
        <v>12</v>
      </c>
      <c r="B848" s="20" t="s">
        <v>418</v>
      </c>
    </row>
    <row r="849" spans="1:2" ht="12.75">
      <c r="A849" s="20">
        <v>12</v>
      </c>
      <c r="B849" s="20" t="s">
        <v>418</v>
      </c>
    </row>
    <row r="850" spans="1:2" ht="12.75">
      <c r="A850" s="45">
        <v>0</v>
      </c>
      <c r="B850" s="20" t="s">
        <v>418</v>
      </c>
    </row>
    <row r="851" spans="1:2" ht="12.75">
      <c r="A851" s="20">
        <v>3</v>
      </c>
      <c r="B851" s="20" t="s">
        <v>418</v>
      </c>
    </row>
    <row r="852" spans="1:2" ht="12.75">
      <c r="A852" s="20">
        <v>12</v>
      </c>
      <c r="B852" s="20" t="s">
        <v>418</v>
      </c>
    </row>
    <row r="853" spans="1:2" ht="12.75">
      <c r="A853" s="20">
        <v>12</v>
      </c>
      <c r="B853" s="20" t="s">
        <v>418</v>
      </c>
    </row>
    <row r="854" spans="1:2" ht="12.75">
      <c r="A854" s="20">
        <v>3</v>
      </c>
      <c r="B854" s="20" t="s">
        <v>418</v>
      </c>
    </row>
    <row r="855" spans="1:2" ht="12.75">
      <c r="A855" s="20">
        <v>5</v>
      </c>
      <c r="B855" s="20" t="s">
        <v>418</v>
      </c>
    </row>
    <row r="856" spans="1:2" ht="12.75">
      <c r="A856" s="20">
        <v>12</v>
      </c>
      <c r="B856" s="20" t="s">
        <v>418</v>
      </c>
    </row>
    <row r="857" spans="1:2" ht="12.75">
      <c r="A857" s="20">
        <v>0</v>
      </c>
      <c r="B857" s="20" t="s">
        <v>418</v>
      </c>
    </row>
    <row r="858" spans="1:2" ht="12.75">
      <c r="A858" s="20">
        <v>0</v>
      </c>
      <c r="B858" s="20" t="s">
        <v>418</v>
      </c>
    </row>
    <row r="859" spans="1:2" ht="12.75">
      <c r="A859" s="20">
        <v>0</v>
      </c>
      <c r="B859" s="45" t="s">
        <v>791</v>
      </c>
    </row>
    <row r="860" spans="1:2" ht="12.75">
      <c r="A860" s="20">
        <v>0</v>
      </c>
      <c r="B860" s="20" t="s">
        <v>1312</v>
      </c>
    </row>
    <row r="861" spans="1:2" ht="12.75">
      <c r="A861" s="20">
        <v>0</v>
      </c>
      <c r="B861" s="20" t="s">
        <v>1312</v>
      </c>
    </row>
    <row r="862" spans="1:2" ht="12.75">
      <c r="A862" s="20">
        <v>0</v>
      </c>
      <c r="B862" s="20" t="s">
        <v>1522</v>
      </c>
    </row>
    <row r="863" spans="1:2" ht="12.75">
      <c r="A863" s="20">
        <v>0</v>
      </c>
      <c r="B863" s="20" t="s">
        <v>1200</v>
      </c>
    </row>
    <row r="864" spans="1:2" ht="12.75">
      <c r="A864" s="20">
        <v>0</v>
      </c>
      <c r="B864" s="20" t="s">
        <v>1200</v>
      </c>
    </row>
    <row r="865" spans="1:2" ht="12.75">
      <c r="A865" s="20">
        <v>0</v>
      </c>
      <c r="B865" s="20" t="s">
        <v>526</v>
      </c>
    </row>
    <row r="866" spans="1:2" ht="12.75">
      <c r="A866" s="20">
        <v>0</v>
      </c>
      <c r="B866" s="20" t="s">
        <v>526</v>
      </c>
    </row>
    <row r="867" spans="1:2" ht="12.75">
      <c r="A867" s="20">
        <v>2</v>
      </c>
      <c r="B867" s="20" t="s">
        <v>526</v>
      </c>
    </row>
    <row r="868" spans="1:2" ht="12.75">
      <c r="A868" s="20">
        <v>2</v>
      </c>
      <c r="B868" s="20" t="s">
        <v>526</v>
      </c>
    </row>
    <row r="869" spans="1:2" ht="12.75">
      <c r="A869" s="20">
        <v>3</v>
      </c>
      <c r="B869" s="20" t="s">
        <v>526</v>
      </c>
    </row>
    <row r="870" spans="1:2" ht="12.75">
      <c r="A870" s="20">
        <v>3</v>
      </c>
      <c r="B870" s="20" t="s">
        <v>526</v>
      </c>
    </row>
    <row r="871" spans="1:2" ht="12.75">
      <c r="A871" s="20">
        <v>3</v>
      </c>
      <c r="B871" s="20" t="s">
        <v>526</v>
      </c>
    </row>
    <row r="872" spans="1:2" ht="12.75">
      <c r="A872" s="20">
        <v>3</v>
      </c>
      <c r="B872" s="20" t="s">
        <v>526</v>
      </c>
    </row>
    <row r="873" spans="1:2" ht="12.75">
      <c r="A873" s="20">
        <v>3</v>
      </c>
      <c r="B873" s="20" t="s">
        <v>526</v>
      </c>
    </row>
    <row r="874" spans="1:2" ht="12.75">
      <c r="A874" s="20">
        <v>5</v>
      </c>
      <c r="B874" s="20" t="s">
        <v>459</v>
      </c>
    </row>
    <row r="875" spans="1:2" ht="12.75">
      <c r="A875" s="20">
        <v>5</v>
      </c>
      <c r="B875" s="20" t="s">
        <v>526</v>
      </c>
    </row>
    <row r="876" spans="1:2" ht="12.75">
      <c r="A876" s="20">
        <v>5</v>
      </c>
      <c r="B876" s="20" t="s">
        <v>526</v>
      </c>
    </row>
    <row r="877" spans="1:2" ht="12.75">
      <c r="A877" s="20">
        <v>5</v>
      </c>
      <c r="B877" s="20" t="s">
        <v>526</v>
      </c>
    </row>
    <row r="878" spans="1:2" ht="12.75">
      <c r="A878" s="20">
        <v>5</v>
      </c>
      <c r="B878" s="20" t="s">
        <v>526</v>
      </c>
    </row>
    <row r="879" spans="1:2" ht="12.75">
      <c r="A879" s="20">
        <v>5</v>
      </c>
      <c r="B879" s="20" t="s">
        <v>526</v>
      </c>
    </row>
    <row r="880" spans="1:2" ht="12.75">
      <c r="A880" s="20">
        <v>5</v>
      </c>
      <c r="B880" s="20" t="s">
        <v>526</v>
      </c>
    </row>
    <row r="881" spans="1:2" ht="12.75">
      <c r="A881" s="20">
        <v>12</v>
      </c>
      <c r="B881" s="20" t="s">
        <v>526</v>
      </c>
    </row>
    <row r="882" spans="1:2" ht="12.75">
      <c r="A882" s="20">
        <v>12</v>
      </c>
      <c r="B882" s="20" t="s">
        <v>526</v>
      </c>
    </row>
    <row r="883" spans="1:2" ht="12.75">
      <c r="A883" s="20">
        <v>12</v>
      </c>
      <c r="B883" s="20" t="s">
        <v>526</v>
      </c>
    </row>
    <row r="884" spans="1:2" ht="12.75">
      <c r="A884" s="20">
        <v>12</v>
      </c>
      <c r="B884" s="20" t="s">
        <v>526</v>
      </c>
    </row>
    <row r="885" spans="1:2" ht="12.75">
      <c r="A885" s="20">
        <v>12</v>
      </c>
      <c r="B885" s="20" t="s">
        <v>526</v>
      </c>
    </row>
    <row r="886" spans="1:2" ht="12.75">
      <c r="A886" s="20">
        <v>12</v>
      </c>
      <c r="B886" s="20" t="s">
        <v>526</v>
      </c>
    </row>
    <row r="887" spans="1:2" ht="12.75">
      <c r="A887" s="20">
        <v>12</v>
      </c>
      <c r="B887" s="20" t="s">
        <v>459</v>
      </c>
    </row>
    <row r="888" spans="1:2" ht="12.75">
      <c r="A888" s="20">
        <v>12</v>
      </c>
      <c r="B888" s="20" t="s">
        <v>459</v>
      </c>
    </row>
    <row r="889" spans="1:2" ht="12.75">
      <c r="A889" s="20">
        <v>12</v>
      </c>
      <c r="B889" s="20" t="s">
        <v>459</v>
      </c>
    </row>
    <row r="890" spans="1:2" ht="12.75">
      <c r="A890" s="20">
        <v>12</v>
      </c>
      <c r="B890" s="20" t="s">
        <v>459</v>
      </c>
    </row>
    <row r="891" spans="1:2" ht="12.75">
      <c r="A891" s="20">
        <v>12</v>
      </c>
      <c r="B891" s="20" t="s">
        <v>526</v>
      </c>
    </row>
    <row r="892" spans="1:2" ht="12.75">
      <c r="A892" s="20">
        <v>12</v>
      </c>
      <c r="B892" s="20" t="s">
        <v>526</v>
      </c>
    </row>
    <row r="893" spans="1:2" ht="12.75">
      <c r="A893" s="20">
        <v>12</v>
      </c>
      <c r="B893" s="20" t="s">
        <v>526</v>
      </c>
    </row>
    <row r="894" spans="1:2" ht="12.75">
      <c r="A894" s="20">
        <v>12</v>
      </c>
      <c r="B894" s="20" t="s">
        <v>526</v>
      </c>
    </row>
    <row r="895" spans="1:2" ht="12.75">
      <c r="A895" s="20">
        <v>12</v>
      </c>
      <c r="B895" s="20" t="s">
        <v>526</v>
      </c>
    </row>
    <row r="896" spans="1:2" ht="12.75">
      <c r="A896" s="20">
        <v>12</v>
      </c>
      <c r="B896" s="20" t="s">
        <v>526</v>
      </c>
    </row>
    <row r="897" spans="1:2" ht="12.75">
      <c r="A897" s="20">
        <v>12</v>
      </c>
      <c r="B897" s="20" t="s">
        <v>526</v>
      </c>
    </row>
    <row r="898" spans="1:2" ht="12.75">
      <c r="A898" s="20">
        <v>12</v>
      </c>
      <c r="B898" s="20" t="s">
        <v>526</v>
      </c>
    </row>
    <row r="899" spans="1:2" ht="12.75">
      <c r="A899" s="20">
        <v>12</v>
      </c>
      <c r="B899" s="20" t="s">
        <v>526</v>
      </c>
    </row>
    <row r="900" spans="1:2" ht="12.75">
      <c r="A900" s="20">
        <v>12</v>
      </c>
      <c r="B900" s="20" t="s">
        <v>526</v>
      </c>
    </row>
    <row r="901" spans="1:2" ht="12.75">
      <c r="A901" s="25">
        <v>12</v>
      </c>
      <c r="B901" s="20" t="s">
        <v>526</v>
      </c>
    </row>
    <row r="902" spans="1:2" ht="12.75">
      <c r="A902" s="20">
        <v>12</v>
      </c>
      <c r="B902" s="20" t="s">
        <v>526</v>
      </c>
    </row>
    <row r="903" spans="1:2" ht="12.75">
      <c r="A903" s="20">
        <v>12</v>
      </c>
      <c r="B903" s="20" t="s">
        <v>526</v>
      </c>
    </row>
    <row r="904" spans="1:2" ht="12.75">
      <c r="A904" s="20">
        <v>12</v>
      </c>
      <c r="B904" s="20" t="s">
        <v>526</v>
      </c>
    </row>
    <row r="905" spans="1:2" ht="12.75">
      <c r="A905" s="20">
        <v>12</v>
      </c>
      <c r="B905" s="20" t="s">
        <v>526</v>
      </c>
    </row>
    <row r="906" spans="1:2" ht="12.75">
      <c r="A906" s="20">
        <v>12</v>
      </c>
      <c r="B906" s="20" t="s">
        <v>526</v>
      </c>
    </row>
    <row r="907" spans="1:2" ht="12.75">
      <c r="A907" s="20">
        <v>12</v>
      </c>
      <c r="B907" s="20" t="s">
        <v>526</v>
      </c>
    </row>
    <row r="908" spans="1:2" ht="12.75">
      <c r="A908" s="20">
        <v>12</v>
      </c>
      <c r="B908" s="20" t="s">
        <v>526</v>
      </c>
    </row>
    <row r="909" spans="1:2" ht="12.75">
      <c r="A909" s="20">
        <v>12</v>
      </c>
      <c r="B909" s="20" t="s">
        <v>526</v>
      </c>
    </row>
    <row r="910" spans="1:2" ht="12.75">
      <c r="A910" s="20">
        <v>12</v>
      </c>
      <c r="B910" s="20" t="s">
        <v>526</v>
      </c>
    </row>
    <row r="911" spans="1:2" ht="12.75">
      <c r="A911" s="20">
        <v>12</v>
      </c>
      <c r="B911" s="20" t="s">
        <v>526</v>
      </c>
    </row>
    <row r="912" spans="1:2" ht="12.75">
      <c r="A912" s="20">
        <v>12</v>
      </c>
      <c r="B912" s="20" t="s">
        <v>526</v>
      </c>
    </row>
    <row r="913" spans="1:2" ht="12.75">
      <c r="A913" s="20">
        <v>12</v>
      </c>
      <c r="B913" s="20" t="s">
        <v>526</v>
      </c>
    </row>
    <row r="914" spans="1:2" ht="12.75">
      <c r="A914" s="20">
        <v>0</v>
      </c>
      <c r="B914" s="20" t="s">
        <v>526</v>
      </c>
    </row>
    <row r="915" spans="1:2" ht="12.75">
      <c r="A915" s="20">
        <v>0</v>
      </c>
      <c r="B915" s="20" t="s">
        <v>526</v>
      </c>
    </row>
    <row r="916" spans="1:2" ht="12.75">
      <c r="A916" s="20">
        <v>0</v>
      </c>
      <c r="B916" s="20" t="s">
        <v>526</v>
      </c>
    </row>
    <row r="917" spans="1:2" ht="12.75">
      <c r="A917" s="20">
        <v>0</v>
      </c>
      <c r="B917" s="20" t="s">
        <v>526</v>
      </c>
    </row>
    <row r="918" spans="1:2" ht="12.75">
      <c r="A918" s="20">
        <v>1</v>
      </c>
      <c r="B918" s="20" t="s">
        <v>459</v>
      </c>
    </row>
    <row r="919" spans="1:2" ht="12.75">
      <c r="A919" s="20">
        <v>1</v>
      </c>
      <c r="B919" s="20" t="s">
        <v>459</v>
      </c>
    </row>
    <row r="920" spans="1:2" ht="12.75">
      <c r="A920" s="20">
        <v>2</v>
      </c>
      <c r="B920" s="20" t="s">
        <v>459</v>
      </c>
    </row>
    <row r="921" spans="1:2" ht="12.75">
      <c r="A921" s="20">
        <v>3</v>
      </c>
      <c r="B921" s="20" t="s">
        <v>459</v>
      </c>
    </row>
    <row r="922" spans="1:2" ht="12.75">
      <c r="A922" s="20">
        <v>3</v>
      </c>
      <c r="B922" s="20" t="s">
        <v>75</v>
      </c>
    </row>
    <row r="923" spans="1:2" ht="12.75">
      <c r="A923" s="20">
        <v>3</v>
      </c>
      <c r="B923" s="20" t="s">
        <v>75</v>
      </c>
    </row>
    <row r="924" spans="1:2" ht="12.75">
      <c r="A924" s="20">
        <v>5</v>
      </c>
      <c r="B924" s="20" t="s">
        <v>75</v>
      </c>
    </row>
    <row r="925" spans="1:2" ht="12.75">
      <c r="A925" s="20">
        <v>5</v>
      </c>
      <c r="B925" s="20" t="s">
        <v>75</v>
      </c>
    </row>
    <row r="926" spans="1:2" ht="12.75">
      <c r="A926" s="20">
        <v>5</v>
      </c>
      <c r="B926" s="20" t="s">
        <v>75</v>
      </c>
    </row>
    <row r="927" spans="1:2" ht="12.75">
      <c r="A927" s="20">
        <v>5</v>
      </c>
      <c r="B927" s="20" t="s">
        <v>75</v>
      </c>
    </row>
    <row r="928" spans="1:2" ht="12.75">
      <c r="A928" s="20">
        <v>5</v>
      </c>
      <c r="B928" s="20" t="s">
        <v>75</v>
      </c>
    </row>
    <row r="929" spans="1:2" ht="12.75">
      <c r="A929" s="20">
        <v>12</v>
      </c>
      <c r="B929" s="20" t="s">
        <v>75</v>
      </c>
    </row>
    <row r="930" spans="1:2" ht="12.75">
      <c r="A930" s="20">
        <v>12</v>
      </c>
      <c r="B930" s="20" t="s">
        <v>75</v>
      </c>
    </row>
    <row r="931" spans="1:2" ht="12.75">
      <c r="A931" s="20">
        <v>12</v>
      </c>
      <c r="B931" s="20" t="s">
        <v>75</v>
      </c>
    </row>
    <row r="932" spans="1:2" ht="12.75">
      <c r="A932" s="20">
        <v>12</v>
      </c>
      <c r="B932" s="20" t="s">
        <v>75</v>
      </c>
    </row>
    <row r="933" spans="1:2" ht="12.75">
      <c r="A933" s="20">
        <v>12</v>
      </c>
      <c r="B933" s="20" t="s">
        <v>75</v>
      </c>
    </row>
    <row r="934" spans="1:2" ht="12.75">
      <c r="A934" s="20">
        <v>12</v>
      </c>
      <c r="B934" s="20" t="s">
        <v>75</v>
      </c>
    </row>
    <row r="935" spans="1:2" ht="12.75">
      <c r="A935" s="20">
        <v>12</v>
      </c>
      <c r="B935" s="20" t="s">
        <v>75</v>
      </c>
    </row>
    <row r="936" spans="1:2" ht="12.75">
      <c r="A936" s="20">
        <v>12</v>
      </c>
      <c r="B936" s="20" t="s">
        <v>75</v>
      </c>
    </row>
    <row r="937" spans="1:2" ht="12.75">
      <c r="A937" s="20">
        <v>5</v>
      </c>
      <c r="B937" s="20" t="s">
        <v>75</v>
      </c>
    </row>
    <row r="938" spans="1:2" ht="12.75">
      <c r="A938" s="20">
        <v>5</v>
      </c>
      <c r="B938" s="20" t="s">
        <v>75</v>
      </c>
    </row>
    <row r="939" spans="1:2" ht="12.75">
      <c r="A939" s="20">
        <v>12</v>
      </c>
      <c r="B939" s="20" t="s">
        <v>75</v>
      </c>
    </row>
    <row r="940" spans="1:2" ht="12.75">
      <c r="A940" s="20">
        <v>12</v>
      </c>
      <c r="B940" s="20" t="s">
        <v>75</v>
      </c>
    </row>
    <row r="941" spans="1:2" ht="12.75">
      <c r="A941" s="20">
        <v>0</v>
      </c>
      <c r="B941" s="20" t="s">
        <v>75</v>
      </c>
    </row>
    <row r="942" spans="1:2" ht="12.75">
      <c r="A942" s="20">
        <v>0</v>
      </c>
      <c r="B942" s="20" t="s">
        <v>75</v>
      </c>
    </row>
    <row r="943" spans="1:2" ht="12.75">
      <c r="A943" s="20">
        <v>0</v>
      </c>
      <c r="B943" s="20" t="s">
        <v>75</v>
      </c>
    </row>
    <row r="944" spans="1:2" ht="12.75">
      <c r="A944" s="20">
        <v>0</v>
      </c>
      <c r="B944" s="20" t="s">
        <v>75</v>
      </c>
    </row>
    <row r="945" spans="1:2" ht="12.75">
      <c r="A945" s="20">
        <v>0</v>
      </c>
      <c r="B945" s="20" t="s">
        <v>937</v>
      </c>
    </row>
    <row r="946" spans="1:2" ht="12.75">
      <c r="A946" s="20">
        <v>0</v>
      </c>
      <c r="B946" s="20" t="s">
        <v>228</v>
      </c>
    </row>
    <row r="947" spans="1:2" ht="12.75">
      <c r="A947" s="20">
        <v>0</v>
      </c>
      <c r="B947" s="20" t="s">
        <v>228</v>
      </c>
    </row>
    <row r="948" spans="1:2" ht="12.75">
      <c r="A948" s="20">
        <v>0</v>
      </c>
      <c r="B948" s="20" t="s">
        <v>228</v>
      </c>
    </row>
    <row r="949" spans="1:2" ht="12.75">
      <c r="A949" s="20">
        <v>0</v>
      </c>
      <c r="B949" s="20" t="s">
        <v>196</v>
      </c>
    </row>
    <row r="950" spans="1:2" ht="12.75">
      <c r="A950" s="20">
        <v>0</v>
      </c>
      <c r="B950" s="20" t="s">
        <v>196</v>
      </c>
    </row>
    <row r="951" spans="1:2" ht="12.75">
      <c r="A951" s="20">
        <v>1</v>
      </c>
      <c r="B951" s="20" t="s">
        <v>196</v>
      </c>
    </row>
    <row r="952" spans="1:2" ht="12.75">
      <c r="A952" s="20">
        <v>1</v>
      </c>
      <c r="B952" s="20" t="s">
        <v>196</v>
      </c>
    </row>
    <row r="953" spans="1:2" ht="12.75">
      <c r="A953" s="20">
        <v>1</v>
      </c>
      <c r="B953" s="20" t="s">
        <v>196</v>
      </c>
    </row>
    <row r="954" spans="1:2" ht="12.75">
      <c r="A954" s="20">
        <v>2</v>
      </c>
      <c r="B954" s="20" t="s">
        <v>196</v>
      </c>
    </row>
    <row r="955" spans="1:2" ht="12.75">
      <c r="A955" s="20">
        <v>2</v>
      </c>
      <c r="B955" s="20" t="s">
        <v>196</v>
      </c>
    </row>
    <row r="956" spans="1:2" ht="12.75">
      <c r="A956" s="25">
        <v>2</v>
      </c>
      <c r="B956" s="25" t="s">
        <v>196</v>
      </c>
    </row>
    <row r="957" spans="1:2" ht="12.75">
      <c r="A957" s="20">
        <v>3</v>
      </c>
      <c r="B957" s="20" t="s">
        <v>196</v>
      </c>
    </row>
    <row r="958" spans="1:2" ht="12.75">
      <c r="A958" s="20">
        <v>3</v>
      </c>
      <c r="B958" s="20" t="s">
        <v>196</v>
      </c>
    </row>
    <row r="959" spans="1:2" ht="12.75">
      <c r="A959" s="20">
        <v>3</v>
      </c>
      <c r="B959" s="20" t="s">
        <v>196</v>
      </c>
    </row>
    <row r="960" spans="1:2" ht="12.75">
      <c r="A960" s="20">
        <v>3</v>
      </c>
      <c r="B960" s="20" t="s">
        <v>196</v>
      </c>
    </row>
    <row r="961" spans="1:2" ht="12.75">
      <c r="A961" s="20">
        <v>3</v>
      </c>
      <c r="B961" s="20" t="s">
        <v>196</v>
      </c>
    </row>
    <row r="962" spans="1:2" ht="12.75">
      <c r="A962" s="20">
        <v>3</v>
      </c>
      <c r="B962" s="20" t="s">
        <v>196</v>
      </c>
    </row>
    <row r="963" spans="1:2" ht="12.75">
      <c r="A963" s="20">
        <v>5</v>
      </c>
      <c r="B963" s="20" t="s">
        <v>196</v>
      </c>
    </row>
    <row r="964" spans="1:2" ht="12.75">
      <c r="A964" s="20">
        <v>5</v>
      </c>
      <c r="B964" s="20" t="s">
        <v>196</v>
      </c>
    </row>
    <row r="965" spans="1:2" ht="12.75">
      <c r="A965" s="20">
        <v>5</v>
      </c>
      <c r="B965" s="20" t="s">
        <v>196</v>
      </c>
    </row>
    <row r="966" spans="1:2" ht="12.75">
      <c r="A966" s="20">
        <v>5</v>
      </c>
      <c r="B966" s="20" t="s">
        <v>196</v>
      </c>
    </row>
    <row r="967" spans="1:2" ht="12.75">
      <c r="A967" s="20">
        <v>5</v>
      </c>
      <c r="B967" s="20" t="s">
        <v>196</v>
      </c>
    </row>
    <row r="968" spans="1:2" ht="12.75">
      <c r="A968" s="20">
        <v>5</v>
      </c>
      <c r="B968" s="20" t="s">
        <v>196</v>
      </c>
    </row>
    <row r="969" spans="1:2" ht="12.75">
      <c r="A969" s="20">
        <v>5</v>
      </c>
      <c r="B969" s="20" t="s">
        <v>196</v>
      </c>
    </row>
    <row r="970" spans="1:2" ht="12.75">
      <c r="A970" s="20">
        <v>5</v>
      </c>
      <c r="B970" s="20" t="s">
        <v>196</v>
      </c>
    </row>
    <row r="971" spans="1:2" ht="12.75">
      <c r="A971" s="20">
        <v>5</v>
      </c>
      <c r="B971" s="20" t="s">
        <v>196</v>
      </c>
    </row>
    <row r="972" spans="1:2" ht="12.75">
      <c r="A972" s="20">
        <v>12</v>
      </c>
      <c r="B972" s="20" t="s">
        <v>196</v>
      </c>
    </row>
    <row r="973" spans="1:2" ht="12.75">
      <c r="A973" s="20">
        <v>12</v>
      </c>
      <c r="B973" s="20" t="s">
        <v>196</v>
      </c>
    </row>
    <row r="974" spans="1:2" ht="12.75">
      <c r="A974" s="20">
        <v>12</v>
      </c>
      <c r="B974" s="20" t="s">
        <v>196</v>
      </c>
    </row>
    <row r="975" spans="1:2" ht="12.75">
      <c r="A975" s="20">
        <v>12</v>
      </c>
      <c r="B975" s="20" t="s">
        <v>196</v>
      </c>
    </row>
    <row r="976" spans="1:2" ht="12.75">
      <c r="A976" s="20">
        <v>12</v>
      </c>
      <c r="B976" s="20" t="s">
        <v>196</v>
      </c>
    </row>
    <row r="977" spans="1:2" ht="12.75">
      <c r="A977" s="20">
        <v>12</v>
      </c>
      <c r="B977" s="20" t="s">
        <v>196</v>
      </c>
    </row>
    <row r="978" spans="1:2" ht="12.75">
      <c r="A978" s="20">
        <v>12</v>
      </c>
      <c r="B978" s="20" t="s">
        <v>196</v>
      </c>
    </row>
    <row r="979" spans="1:2" ht="12.75">
      <c r="A979" s="20">
        <v>12</v>
      </c>
      <c r="B979" s="20" t="s">
        <v>196</v>
      </c>
    </row>
    <row r="980" spans="1:2" ht="12.75">
      <c r="A980" s="20">
        <v>12</v>
      </c>
      <c r="B980" s="20" t="s">
        <v>196</v>
      </c>
    </row>
    <row r="981" spans="1:2" ht="12.75">
      <c r="A981" s="20">
        <v>12</v>
      </c>
      <c r="B981" s="20" t="s">
        <v>196</v>
      </c>
    </row>
    <row r="982" spans="1:2" ht="12.75">
      <c r="A982" s="20">
        <v>12</v>
      </c>
      <c r="B982" s="20" t="s">
        <v>196</v>
      </c>
    </row>
    <row r="983" spans="1:2" ht="12.75">
      <c r="A983" s="20">
        <v>12</v>
      </c>
      <c r="B983" s="20" t="s">
        <v>196</v>
      </c>
    </row>
    <row r="984" spans="1:2" ht="12.75">
      <c r="A984" s="20">
        <v>12</v>
      </c>
      <c r="B984" s="20" t="s">
        <v>196</v>
      </c>
    </row>
    <row r="985" spans="1:2" ht="12.75">
      <c r="A985" s="20">
        <v>12</v>
      </c>
      <c r="B985" s="20" t="s">
        <v>196</v>
      </c>
    </row>
    <row r="986" spans="1:2" ht="12.75">
      <c r="A986" s="20">
        <v>12</v>
      </c>
      <c r="B986" s="20" t="s">
        <v>196</v>
      </c>
    </row>
    <row r="987" spans="1:2" ht="12.75">
      <c r="A987" s="20">
        <v>12</v>
      </c>
      <c r="B987" s="20" t="s">
        <v>196</v>
      </c>
    </row>
    <row r="988" spans="1:2" ht="12.75">
      <c r="A988" s="20">
        <v>12</v>
      </c>
      <c r="B988" s="20" t="s">
        <v>196</v>
      </c>
    </row>
    <row r="989" spans="1:2" ht="12.75">
      <c r="A989" s="20">
        <v>12</v>
      </c>
      <c r="B989" s="20" t="s">
        <v>196</v>
      </c>
    </row>
    <row r="990" spans="1:2" ht="12.75">
      <c r="A990" s="20">
        <v>12</v>
      </c>
      <c r="B990" s="20" t="s">
        <v>196</v>
      </c>
    </row>
    <row r="991" spans="1:2" ht="12.75">
      <c r="A991" s="20">
        <v>12</v>
      </c>
      <c r="B991" s="20" t="s">
        <v>196</v>
      </c>
    </row>
    <row r="992" spans="1:2" ht="12.75">
      <c r="A992" s="20">
        <v>12</v>
      </c>
      <c r="B992" s="20" t="s">
        <v>196</v>
      </c>
    </row>
    <row r="993" spans="1:2" ht="12.75">
      <c r="A993" s="20">
        <v>12</v>
      </c>
      <c r="B993" s="20" t="s">
        <v>196</v>
      </c>
    </row>
    <row r="994" spans="1:2" ht="12.75">
      <c r="A994" s="20">
        <v>12</v>
      </c>
      <c r="B994" s="20" t="s">
        <v>196</v>
      </c>
    </row>
    <row r="995" spans="1:2" ht="12.75">
      <c r="A995" s="20">
        <v>12</v>
      </c>
      <c r="B995" s="20" t="s">
        <v>196</v>
      </c>
    </row>
    <row r="996" spans="1:2" ht="12.75">
      <c r="A996" s="20">
        <v>12</v>
      </c>
      <c r="B996" s="20" t="s">
        <v>196</v>
      </c>
    </row>
    <row r="997" spans="1:2" ht="12.75">
      <c r="A997" s="20">
        <v>12</v>
      </c>
      <c r="B997" s="20" t="s">
        <v>196</v>
      </c>
    </row>
    <row r="998" spans="1:2" ht="12.75">
      <c r="A998" s="20">
        <v>12</v>
      </c>
      <c r="B998" s="20" t="s">
        <v>196</v>
      </c>
    </row>
    <row r="999" spans="1:2" ht="12.75">
      <c r="A999" s="20">
        <v>12</v>
      </c>
      <c r="B999" s="20" t="s">
        <v>196</v>
      </c>
    </row>
    <row r="1000" spans="1:2" ht="12.75">
      <c r="A1000" s="20">
        <v>12</v>
      </c>
      <c r="B1000" s="20" t="s">
        <v>196</v>
      </c>
    </row>
    <row r="1001" spans="1:2" ht="12.75">
      <c r="A1001" s="20">
        <v>12</v>
      </c>
      <c r="B1001" s="20" t="s">
        <v>196</v>
      </c>
    </row>
    <row r="1002" spans="1:2" ht="12.75">
      <c r="A1002" s="20">
        <v>12</v>
      </c>
      <c r="B1002" s="20" t="s">
        <v>196</v>
      </c>
    </row>
    <row r="1003" spans="1:2" ht="12.75">
      <c r="A1003" s="20">
        <v>12</v>
      </c>
      <c r="B1003" s="20" t="s">
        <v>196</v>
      </c>
    </row>
    <row r="1004" spans="1:2" ht="12.75">
      <c r="A1004" s="20">
        <v>12</v>
      </c>
      <c r="B1004" s="20" t="s">
        <v>196</v>
      </c>
    </row>
    <row r="1005" spans="1:2" ht="12.75">
      <c r="A1005" s="20">
        <v>12</v>
      </c>
      <c r="B1005" s="20" t="s">
        <v>196</v>
      </c>
    </row>
    <row r="1006" spans="1:2" ht="12.75">
      <c r="A1006" s="20">
        <v>12</v>
      </c>
      <c r="B1006" s="20" t="s">
        <v>196</v>
      </c>
    </row>
    <row r="1007" spans="1:2" ht="12.75">
      <c r="A1007" s="20">
        <v>12</v>
      </c>
      <c r="B1007" s="20" t="s">
        <v>196</v>
      </c>
    </row>
    <row r="1008" spans="1:2" ht="12.75">
      <c r="A1008" s="20">
        <v>0</v>
      </c>
      <c r="B1008" s="20" t="s">
        <v>196</v>
      </c>
    </row>
    <row r="1009" spans="1:2" ht="12.75">
      <c r="A1009" s="20">
        <v>1</v>
      </c>
      <c r="B1009" s="20" t="s">
        <v>196</v>
      </c>
    </row>
    <row r="1010" spans="1:2" ht="12.75">
      <c r="A1010" s="20">
        <v>3</v>
      </c>
      <c r="B1010" s="20" t="s">
        <v>196</v>
      </c>
    </row>
    <row r="1011" spans="1:2" ht="12.75">
      <c r="A1011" s="20">
        <v>3</v>
      </c>
      <c r="B1011" s="20" t="s">
        <v>196</v>
      </c>
    </row>
    <row r="1012" spans="1:2" ht="12.75">
      <c r="A1012" s="20">
        <v>5</v>
      </c>
      <c r="B1012" s="20" t="s">
        <v>196</v>
      </c>
    </row>
    <row r="1013" spans="1:2" ht="12.75">
      <c r="A1013" s="20">
        <v>5</v>
      </c>
      <c r="B1013" s="20" t="s">
        <v>196</v>
      </c>
    </row>
    <row r="1014" spans="1:2" ht="12.75">
      <c r="A1014" s="20">
        <v>5</v>
      </c>
      <c r="B1014" s="20" t="s">
        <v>196</v>
      </c>
    </row>
    <row r="1015" spans="1:2" ht="12.75">
      <c r="A1015" s="20">
        <v>12</v>
      </c>
      <c r="B1015" s="20" t="s">
        <v>1261</v>
      </c>
    </row>
    <row r="1016" spans="1:2" ht="12.75">
      <c r="A1016" s="20">
        <v>12</v>
      </c>
      <c r="B1016" s="20" t="s">
        <v>1261</v>
      </c>
    </row>
    <row r="1017" spans="1:2" ht="12.75">
      <c r="A1017" s="20">
        <v>12</v>
      </c>
      <c r="B1017" s="20" t="s">
        <v>1261</v>
      </c>
    </row>
    <row r="1018" spans="1:2" ht="12.75">
      <c r="A1018" s="20">
        <v>12</v>
      </c>
      <c r="B1018" s="20" t="s">
        <v>1261</v>
      </c>
    </row>
    <row r="1019" spans="1:2" ht="12.75">
      <c r="A1019" s="20">
        <v>12</v>
      </c>
      <c r="B1019" s="20" t="s">
        <v>1261</v>
      </c>
    </row>
    <row r="1020" spans="1:2" ht="12.75">
      <c r="A1020" s="20">
        <v>12</v>
      </c>
      <c r="B1020" s="20" t="s">
        <v>1261</v>
      </c>
    </row>
    <row r="1021" spans="1:2" ht="12.75">
      <c r="A1021" s="20">
        <v>12</v>
      </c>
      <c r="B1021" s="20" t="s">
        <v>1261</v>
      </c>
    </row>
    <row r="1022" spans="1:2" ht="12.75">
      <c r="A1022" s="20">
        <v>12</v>
      </c>
      <c r="B1022" s="20" t="s">
        <v>1261</v>
      </c>
    </row>
    <row r="1023" spans="1:2" ht="12.75">
      <c r="A1023" s="20">
        <v>0</v>
      </c>
      <c r="B1023" s="20" t="s">
        <v>1261</v>
      </c>
    </row>
    <row r="1024" spans="1:2" ht="12.75">
      <c r="A1024" s="20">
        <v>0</v>
      </c>
      <c r="B1024" s="20" t="s">
        <v>1261</v>
      </c>
    </row>
    <row r="1025" spans="1:2" ht="12.75">
      <c r="A1025" s="20">
        <v>5</v>
      </c>
      <c r="B1025" s="20" t="s">
        <v>1261</v>
      </c>
    </row>
    <row r="1026" spans="1:2" ht="12.75">
      <c r="A1026" s="20">
        <v>12</v>
      </c>
      <c r="B1026" s="20" t="s">
        <v>1261</v>
      </c>
    </row>
    <row r="1027" spans="1:2" ht="12.75">
      <c r="A1027" s="20">
        <v>12</v>
      </c>
      <c r="B1027" s="20" t="s">
        <v>1261</v>
      </c>
    </row>
    <row r="1028" spans="1:2" ht="12.75">
      <c r="A1028" s="20">
        <v>12</v>
      </c>
      <c r="B1028" s="20" t="s">
        <v>1261</v>
      </c>
    </row>
    <row r="1029" spans="1:2" ht="12.75">
      <c r="A1029" s="20">
        <v>12</v>
      </c>
      <c r="B1029" s="20" t="s">
        <v>1261</v>
      </c>
    </row>
    <row r="1030" spans="1:2" ht="12.75">
      <c r="A1030" s="20">
        <v>12</v>
      </c>
      <c r="B1030" s="20" t="s">
        <v>452</v>
      </c>
    </row>
    <row r="1031" spans="1:2" ht="12.75">
      <c r="A1031" s="20">
        <v>12</v>
      </c>
      <c r="B1031" s="20" t="s">
        <v>1669</v>
      </c>
    </row>
    <row r="1032" spans="1:2" ht="12.75">
      <c r="A1032" s="20">
        <v>12</v>
      </c>
      <c r="B1032" s="20" t="s">
        <v>452</v>
      </c>
    </row>
    <row r="1033" spans="1:2" ht="12.75">
      <c r="A1033" s="20">
        <v>12</v>
      </c>
      <c r="B1033" s="20" t="s">
        <v>452</v>
      </c>
    </row>
    <row r="1034" spans="1:2" ht="12.75">
      <c r="A1034" s="20">
        <v>12</v>
      </c>
      <c r="B1034" s="20" t="s">
        <v>452</v>
      </c>
    </row>
    <row r="1035" spans="1:2" ht="12.75">
      <c r="A1035" s="20">
        <v>12</v>
      </c>
      <c r="B1035" s="20" t="s">
        <v>452</v>
      </c>
    </row>
    <row r="1036" spans="1:2" ht="12.75">
      <c r="A1036" s="20">
        <v>12</v>
      </c>
      <c r="B1036" s="20" t="s">
        <v>452</v>
      </c>
    </row>
    <row r="1037" spans="1:2" ht="12.75">
      <c r="A1037" s="20"/>
      <c r="B1037" s="20" t="s">
        <v>452</v>
      </c>
    </row>
    <row r="1038" spans="1:2" ht="12.75">
      <c r="A1038" s="20"/>
      <c r="B1038" s="20" t="s">
        <v>452</v>
      </c>
    </row>
    <row r="1039" spans="1:2" ht="12.75">
      <c r="A1039" s="20"/>
      <c r="B1039" s="20" t="s">
        <v>452</v>
      </c>
    </row>
    <row r="1040" spans="1:2" ht="12.75">
      <c r="A1040" s="20"/>
      <c r="B1040" s="20" t="s">
        <v>1669</v>
      </c>
    </row>
    <row r="1041" spans="1:2" ht="12.75">
      <c r="A1041" s="20">
        <v>0</v>
      </c>
      <c r="B1041" s="20" t="s">
        <v>452</v>
      </c>
    </row>
    <row r="1042" spans="1:2" ht="12.75">
      <c r="A1042" s="20">
        <v>5</v>
      </c>
      <c r="B1042" s="20" t="s">
        <v>1476</v>
      </c>
    </row>
    <row r="1043" spans="1:2" ht="12.75">
      <c r="A1043" s="20">
        <v>0</v>
      </c>
      <c r="B1043" s="20" t="s">
        <v>1476</v>
      </c>
    </row>
    <row r="1044" spans="1:2" ht="12.75">
      <c r="A1044" s="20">
        <v>12</v>
      </c>
      <c r="B1044" s="31" t="s">
        <v>124</v>
      </c>
    </row>
    <row r="1045" spans="1:2" ht="12.75">
      <c r="A1045" s="20">
        <v>12</v>
      </c>
      <c r="B1045" s="31" t="s">
        <v>124</v>
      </c>
    </row>
    <row r="1046" spans="1:2" ht="12.75">
      <c r="A1046" s="20">
        <v>0</v>
      </c>
      <c r="B1046" s="31" t="s">
        <v>124</v>
      </c>
    </row>
    <row r="1047" spans="1:2" ht="12.75">
      <c r="A1047" s="20">
        <v>1</v>
      </c>
      <c r="B1047" s="31" t="s">
        <v>124</v>
      </c>
    </row>
    <row r="1048" spans="1:2" ht="12.75">
      <c r="A1048" s="20">
        <v>12</v>
      </c>
      <c r="B1048" s="20" t="s">
        <v>718</v>
      </c>
    </row>
    <row r="1049" spans="1:2" ht="12.75">
      <c r="A1049" s="20">
        <v>12</v>
      </c>
      <c r="B1049" s="20" t="s">
        <v>718</v>
      </c>
    </row>
    <row r="1050" spans="1:2" ht="12.75">
      <c r="A1050" s="20">
        <v>12</v>
      </c>
      <c r="B1050" s="20" t="s">
        <v>748</v>
      </c>
    </row>
    <row r="1051" spans="1:2" ht="12.75">
      <c r="A1051" s="20">
        <v>12</v>
      </c>
      <c r="B1051" s="20" t="s">
        <v>748</v>
      </c>
    </row>
    <row r="1052" spans="1:2" ht="12.75">
      <c r="A1052" s="20">
        <v>5</v>
      </c>
      <c r="B1052" s="20" t="s">
        <v>1630</v>
      </c>
    </row>
    <row r="1053" spans="1:2" ht="12.75">
      <c r="A1053" s="20">
        <v>12</v>
      </c>
      <c r="B1053" s="20" t="s">
        <v>824</v>
      </c>
    </row>
    <row r="1054" spans="1:2" ht="12.75">
      <c r="A1054" s="20">
        <v>0</v>
      </c>
      <c r="B1054" s="20" t="s">
        <v>824</v>
      </c>
    </row>
    <row r="1055" spans="1:2" ht="12.75">
      <c r="A1055" s="20">
        <v>0</v>
      </c>
      <c r="B1055" s="20" t="s">
        <v>824</v>
      </c>
    </row>
    <row r="1056" spans="1:2" ht="12.75">
      <c r="A1056" s="20">
        <v>0</v>
      </c>
      <c r="B1056" s="20" t="s">
        <v>824</v>
      </c>
    </row>
    <row r="1057" spans="1:2" ht="12.75">
      <c r="A1057" s="20">
        <v>0</v>
      </c>
      <c r="B1057" s="20" t="s">
        <v>1792</v>
      </c>
    </row>
    <row r="1058" spans="1:2" ht="12.75">
      <c r="A1058" s="20">
        <v>0</v>
      </c>
      <c r="B1058" s="20" t="s">
        <v>320</v>
      </c>
    </row>
    <row r="1059" spans="1:2" ht="12.75">
      <c r="A1059" s="20">
        <v>0</v>
      </c>
      <c r="B1059" s="20" t="s">
        <v>1667</v>
      </c>
    </row>
    <row r="1060" spans="1:2" ht="12.75">
      <c r="A1060" s="20">
        <v>0</v>
      </c>
      <c r="B1060" s="20" t="s">
        <v>62</v>
      </c>
    </row>
    <row r="1061" spans="1:2" ht="12.75">
      <c r="A1061" s="20">
        <v>1</v>
      </c>
      <c r="B1061" s="20" t="s">
        <v>62</v>
      </c>
    </row>
    <row r="1062" spans="1:2" ht="12.75">
      <c r="A1062" s="20">
        <v>2</v>
      </c>
      <c r="B1062" s="20" t="s">
        <v>62</v>
      </c>
    </row>
    <row r="1063" spans="1:2" ht="12.75">
      <c r="A1063" s="20">
        <v>2</v>
      </c>
      <c r="B1063" s="20" t="s">
        <v>62</v>
      </c>
    </row>
    <row r="1064" spans="1:2" ht="12.75">
      <c r="A1064" s="20">
        <v>3</v>
      </c>
      <c r="B1064" s="20" t="s">
        <v>62</v>
      </c>
    </row>
    <row r="1065" spans="1:2" ht="12.75">
      <c r="A1065" s="20">
        <v>3</v>
      </c>
      <c r="B1065" s="20" t="s">
        <v>62</v>
      </c>
    </row>
    <row r="1066" spans="1:2" ht="12.75">
      <c r="A1066" s="20">
        <v>3</v>
      </c>
      <c r="B1066" s="20" t="s">
        <v>62</v>
      </c>
    </row>
    <row r="1067" spans="1:2" ht="12.75">
      <c r="A1067" s="20">
        <v>5</v>
      </c>
      <c r="B1067" s="20" t="s">
        <v>62</v>
      </c>
    </row>
    <row r="1068" spans="1:2" ht="12.75">
      <c r="A1068" s="20">
        <v>5</v>
      </c>
      <c r="B1068" s="20" t="s">
        <v>62</v>
      </c>
    </row>
    <row r="1069" spans="1:2" ht="12.75">
      <c r="A1069" s="20">
        <v>5</v>
      </c>
      <c r="B1069" s="20" t="s">
        <v>62</v>
      </c>
    </row>
    <row r="1070" spans="1:2" ht="12.75">
      <c r="A1070" s="20">
        <v>5</v>
      </c>
      <c r="B1070" s="20" t="s">
        <v>62</v>
      </c>
    </row>
    <row r="1071" spans="1:2" ht="12.75">
      <c r="A1071" s="20">
        <v>5</v>
      </c>
      <c r="B1071" s="20" t="s">
        <v>62</v>
      </c>
    </row>
    <row r="1072" spans="1:2" ht="12.75">
      <c r="A1072" s="20">
        <v>5</v>
      </c>
      <c r="B1072" s="20" t="s">
        <v>62</v>
      </c>
    </row>
    <row r="1073" spans="1:2" ht="12.75">
      <c r="A1073" s="20">
        <v>5</v>
      </c>
      <c r="B1073" s="20" t="s">
        <v>62</v>
      </c>
    </row>
    <row r="1074" spans="1:2" ht="12.75">
      <c r="A1074" s="20">
        <v>5</v>
      </c>
      <c r="B1074" s="20" t="s">
        <v>62</v>
      </c>
    </row>
    <row r="1075" spans="1:2" ht="12.75">
      <c r="A1075" s="20">
        <v>5</v>
      </c>
      <c r="B1075" s="20" t="s">
        <v>62</v>
      </c>
    </row>
    <row r="1076" spans="1:2" ht="12.75">
      <c r="A1076" s="20">
        <v>12</v>
      </c>
      <c r="B1076" s="20" t="s">
        <v>62</v>
      </c>
    </row>
    <row r="1077" spans="1:2" ht="12.75">
      <c r="A1077" s="20">
        <v>12</v>
      </c>
      <c r="B1077" s="20" t="s">
        <v>62</v>
      </c>
    </row>
    <row r="1078" spans="1:2" ht="12.75">
      <c r="A1078" s="20">
        <v>12</v>
      </c>
      <c r="B1078" s="20" t="s">
        <v>62</v>
      </c>
    </row>
    <row r="1079" spans="1:2" ht="12.75">
      <c r="A1079" s="20">
        <v>12</v>
      </c>
      <c r="B1079" s="20" t="s">
        <v>62</v>
      </c>
    </row>
    <row r="1080" spans="1:2" ht="12.75">
      <c r="A1080" s="20">
        <v>12</v>
      </c>
      <c r="B1080" s="20" t="s">
        <v>62</v>
      </c>
    </row>
    <row r="1081" spans="1:2" ht="12.75">
      <c r="A1081" s="20">
        <v>12</v>
      </c>
      <c r="B1081" s="20" t="s">
        <v>62</v>
      </c>
    </row>
    <row r="1082" spans="1:2" ht="12.75">
      <c r="A1082" s="20">
        <v>12</v>
      </c>
      <c r="B1082" s="20" t="s">
        <v>62</v>
      </c>
    </row>
    <row r="1083" spans="1:2" ht="12.75">
      <c r="A1083" s="20">
        <v>12</v>
      </c>
      <c r="B1083" s="20" t="s">
        <v>62</v>
      </c>
    </row>
    <row r="1084" spans="1:2" ht="12.75">
      <c r="A1084" s="20">
        <v>12</v>
      </c>
      <c r="B1084" s="20" t="s">
        <v>62</v>
      </c>
    </row>
    <row r="1085" spans="1:2" ht="12.75">
      <c r="A1085" s="20">
        <v>12</v>
      </c>
      <c r="B1085" s="20" t="s">
        <v>62</v>
      </c>
    </row>
    <row r="1086" spans="1:2" ht="12.75">
      <c r="A1086" s="20">
        <v>12</v>
      </c>
      <c r="B1086" s="20" t="s">
        <v>62</v>
      </c>
    </row>
    <row r="1087" spans="1:2" ht="12.75">
      <c r="A1087" s="20">
        <v>12</v>
      </c>
      <c r="B1087" s="20" t="s">
        <v>62</v>
      </c>
    </row>
    <row r="1088" spans="1:2" ht="12.75">
      <c r="A1088" s="20">
        <v>12</v>
      </c>
      <c r="B1088" s="20" t="s">
        <v>62</v>
      </c>
    </row>
    <row r="1089" spans="1:2" ht="12.75">
      <c r="A1089" s="20">
        <v>12</v>
      </c>
      <c r="B1089" s="20" t="s">
        <v>62</v>
      </c>
    </row>
    <row r="1090" spans="1:2" ht="12.75">
      <c r="A1090" s="20">
        <v>12</v>
      </c>
      <c r="B1090" s="20" t="s">
        <v>62</v>
      </c>
    </row>
    <row r="1091" spans="1:2" ht="12.75">
      <c r="A1091" s="20">
        <v>12</v>
      </c>
      <c r="B1091" s="20" t="s">
        <v>62</v>
      </c>
    </row>
    <row r="1092" spans="1:2" ht="12.75">
      <c r="A1092" s="20">
        <v>12</v>
      </c>
      <c r="B1092" s="20" t="s">
        <v>62</v>
      </c>
    </row>
    <row r="1093" spans="1:2" ht="12.75">
      <c r="A1093" s="20">
        <v>12</v>
      </c>
      <c r="B1093" s="20" t="s">
        <v>62</v>
      </c>
    </row>
    <row r="1094" spans="1:2" ht="12.75">
      <c r="A1094" s="20">
        <v>12</v>
      </c>
      <c r="B1094" s="20" t="s">
        <v>62</v>
      </c>
    </row>
    <row r="1095" spans="1:2" ht="12.75">
      <c r="A1095" s="20">
        <v>12</v>
      </c>
      <c r="B1095" s="20" t="s">
        <v>62</v>
      </c>
    </row>
    <row r="1096" spans="1:2" ht="12.75">
      <c r="A1096" s="20">
        <v>12</v>
      </c>
      <c r="B1096" s="20" t="s">
        <v>62</v>
      </c>
    </row>
    <row r="1097" spans="1:2" ht="12.75">
      <c r="A1097" s="20">
        <v>12</v>
      </c>
      <c r="B1097" s="20" t="s">
        <v>62</v>
      </c>
    </row>
    <row r="1098" spans="1:2" ht="12.75">
      <c r="A1098" s="20">
        <v>12</v>
      </c>
      <c r="B1098" s="20" t="s">
        <v>62</v>
      </c>
    </row>
    <row r="1099" spans="1:2" ht="12.75">
      <c r="A1099" s="20">
        <v>12</v>
      </c>
      <c r="B1099" s="20" t="s">
        <v>62</v>
      </c>
    </row>
    <row r="1100" spans="1:2" ht="12.75">
      <c r="A1100" s="20">
        <v>12</v>
      </c>
      <c r="B1100" s="20" t="s">
        <v>62</v>
      </c>
    </row>
    <row r="1101" spans="1:2" ht="12.75">
      <c r="A1101" s="20">
        <v>12</v>
      </c>
      <c r="B1101" s="20" t="s">
        <v>62</v>
      </c>
    </row>
    <row r="1102" spans="1:2" ht="12.75">
      <c r="A1102" s="20">
        <v>12</v>
      </c>
      <c r="B1102" s="20" t="s">
        <v>62</v>
      </c>
    </row>
    <row r="1103" spans="1:2" ht="12.75">
      <c r="A1103" s="20">
        <v>12</v>
      </c>
      <c r="B1103" s="20" t="s">
        <v>62</v>
      </c>
    </row>
    <row r="1104" spans="1:2" ht="12.75">
      <c r="A1104" s="20">
        <v>5</v>
      </c>
      <c r="B1104" s="20" t="s">
        <v>62</v>
      </c>
    </row>
    <row r="1105" spans="1:2" ht="12.75">
      <c r="A1105" s="20">
        <v>12</v>
      </c>
      <c r="B1105" s="20" t="s">
        <v>62</v>
      </c>
    </row>
    <row r="1106" spans="1:2" ht="12.75">
      <c r="A1106" s="20">
        <v>12</v>
      </c>
      <c r="B1106" s="20" t="s">
        <v>62</v>
      </c>
    </row>
    <row r="1107" spans="1:2" ht="12.75">
      <c r="A1107" s="20">
        <v>12</v>
      </c>
      <c r="B1107" s="20" t="s">
        <v>62</v>
      </c>
    </row>
    <row r="1108" spans="1:2" ht="12.75">
      <c r="A1108" s="20">
        <v>12</v>
      </c>
      <c r="B1108" s="20" t="s">
        <v>62</v>
      </c>
    </row>
    <row r="1109" spans="1:2" ht="12.75">
      <c r="A1109" s="20">
        <v>12</v>
      </c>
      <c r="B1109" s="20" t="s">
        <v>62</v>
      </c>
    </row>
    <row r="1110" spans="1:2" ht="12.75">
      <c r="A1110" s="20">
        <v>12</v>
      </c>
      <c r="B1110" s="20" t="s">
        <v>179</v>
      </c>
    </row>
    <row r="1111" spans="1:2" ht="12.75">
      <c r="A1111" s="20">
        <v>12</v>
      </c>
      <c r="B1111" s="20" t="s">
        <v>179</v>
      </c>
    </row>
    <row r="1112" spans="1:2" ht="12.75">
      <c r="A1112" s="20">
        <v>12</v>
      </c>
      <c r="B1112" s="20" t="s">
        <v>179</v>
      </c>
    </row>
    <row r="1113" spans="1:2" ht="12.75">
      <c r="A1113" s="20">
        <v>12</v>
      </c>
      <c r="B1113" s="20" t="s">
        <v>179</v>
      </c>
    </row>
    <row r="1114" spans="1:2" ht="12.75">
      <c r="A1114" s="20">
        <v>12</v>
      </c>
      <c r="B1114" s="20" t="s">
        <v>179</v>
      </c>
    </row>
    <row r="1115" spans="1:2" ht="12.75">
      <c r="A1115" s="20">
        <v>12</v>
      </c>
      <c r="B1115" s="20" t="s">
        <v>179</v>
      </c>
    </row>
    <row r="1116" spans="1:2" ht="12.75">
      <c r="A1116" s="20">
        <v>12</v>
      </c>
      <c r="B1116" s="20" t="s">
        <v>179</v>
      </c>
    </row>
    <row r="1117" spans="1:2" ht="12.75">
      <c r="A1117" s="20">
        <v>12</v>
      </c>
      <c r="B1117" s="20" t="s">
        <v>179</v>
      </c>
    </row>
    <row r="1118" spans="1:2" ht="12.75">
      <c r="A1118" s="20">
        <v>12</v>
      </c>
      <c r="B1118" s="20" t="s">
        <v>179</v>
      </c>
    </row>
    <row r="1119" spans="1:2" ht="12.75">
      <c r="A1119" s="20">
        <v>12</v>
      </c>
      <c r="B1119" s="20" t="s">
        <v>179</v>
      </c>
    </row>
    <row r="1120" spans="1:2" ht="12.75">
      <c r="A1120" s="20">
        <v>12</v>
      </c>
      <c r="B1120" s="20" t="s">
        <v>179</v>
      </c>
    </row>
    <row r="1121" spans="1:2" ht="12.75">
      <c r="A1121" s="20">
        <v>12</v>
      </c>
      <c r="B1121" s="20" t="s">
        <v>179</v>
      </c>
    </row>
    <row r="1122" spans="1:2" ht="12.75">
      <c r="A1122" s="20">
        <v>12</v>
      </c>
      <c r="B1122" s="20" t="s">
        <v>179</v>
      </c>
    </row>
    <row r="1123" spans="1:2" ht="12.75">
      <c r="A1123" s="20">
        <v>12</v>
      </c>
      <c r="B1123" s="20" t="s">
        <v>179</v>
      </c>
    </row>
    <row r="1124" spans="1:2" ht="12.75">
      <c r="A1124" s="20">
        <v>12</v>
      </c>
      <c r="B1124" s="20" t="s">
        <v>179</v>
      </c>
    </row>
    <row r="1125" spans="1:2" ht="12.75">
      <c r="A1125" s="20">
        <v>12</v>
      </c>
      <c r="B1125" s="20" t="s">
        <v>179</v>
      </c>
    </row>
    <row r="1126" spans="1:2" ht="12.75">
      <c r="A1126" s="20">
        <v>12</v>
      </c>
      <c r="B1126" s="20" t="s">
        <v>179</v>
      </c>
    </row>
    <row r="1127" spans="1:2" ht="12.75">
      <c r="A1127" s="20">
        <v>12</v>
      </c>
      <c r="B1127" s="20" t="s">
        <v>179</v>
      </c>
    </row>
    <row r="1128" spans="1:2" ht="12.75">
      <c r="A1128" s="20">
        <v>12</v>
      </c>
      <c r="B1128" s="20" t="s">
        <v>179</v>
      </c>
    </row>
    <row r="1129" spans="1:2" ht="12.75">
      <c r="A1129" s="20">
        <v>12</v>
      </c>
      <c r="B1129" s="20" t="s">
        <v>179</v>
      </c>
    </row>
    <row r="1130" spans="1:2" ht="12.75">
      <c r="A1130" s="20">
        <v>12</v>
      </c>
      <c r="B1130" s="20" t="s">
        <v>179</v>
      </c>
    </row>
    <row r="1131" spans="1:2" ht="12.75">
      <c r="A1131" s="20">
        <v>12</v>
      </c>
      <c r="B1131" s="20" t="s">
        <v>179</v>
      </c>
    </row>
    <row r="1132" spans="1:2" ht="12.75">
      <c r="A1132" s="20">
        <v>5</v>
      </c>
      <c r="B1132" s="20" t="s">
        <v>179</v>
      </c>
    </row>
    <row r="1133" spans="1:2" ht="12.75">
      <c r="A1133" s="20">
        <v>5</v>
      </c>
      <c r="B1133" s="20" t="s">
        <v>179</v>
      </c>
    </row>
    <row r="1134" spans="1:2" ht="12.75">
      <c r="A1134" s="20">
        <v>12</v>
      </c>
      <c r="B1134" s="20" t="s">
        <v>179</v>
      </c>
    </row>
    <row r="1135" spans="1:2" ht="12.75">
      <c r="A1135" s="20">
        <v>0</v>
      </c>
      <c r="B1135" s="20" t="s">
        <v>179</v>
      </c>
    </row>
    <row r="1136" spans="1:2" ht="12.75">
      <c r="A1136" s="20">
        <v>3</v>
      </c>
      <c r="B1136" s="20" t="s">
        <v>1057</v>
      </c>
    </row>
    <row r="1137" spans="1:2" ht="12.75">
      <c r="A1137" s="20">
        <v>3</v>
      </c>
      <c r="B1137" s="20" t="s">
        <v>256</v>
      </c>
    </row>
    <row r="1138" spans="1:2" ht="12.75">
      <c r="A1138" s="20">
        <v>5</v>
      </c>
      <c r="B1138" s="20" t="s">
        <v>256</v>
      </c>
    </row>
    <row r="1139" spans="1:2" ht="12.75">
      <c r="A1139" s="20">
        <v>12</v>
      </c>
      <c r="B1139" s="20" t="s">
        <v>256</v>
      </c>
    </row>
    <row r="1140" spans="1:2" ht="12.75">
      <c r="A1140" s="20">
        <v>12</v>
      </c>
      <c r="B1140" s="20" t="s">
        <v>260</v>
      </c>
    </row>
    <row r="1141" spans="1:2" ht="12.75">
      <c r="A1141" s="20">
        <v>12</v>
      </c>
      <c r="B1141" s="20" t="s">
        <v>260</v>
      </c>
    </row>
    <row r="1142" spans="1:2" ht="12.75">
      <c r="A1142" s="20">
        <v>12</v>
      </c>
      <c r="B1142" s="20" t="s">
        <v>260</v>
      </c>
    </row>
    <row r="1143" spans="1:2" ht="12.75">
      <c r="A1143" s="20">
        <v>12</v>
      </c>
      <c r="B1143" s="20" t="s">
        <v>260</v>
      </c>
    </row>
    <row r="1144" spans="1:2" ht="12.75">
      <c r="A1144" s="20">
        <v>12</v>
      </c>
      <c r="B1144" s="20" t="s">
        <v>260</v>
      </c>
    </row>
    <row r="1145" spans="1:2" ht="12.75">
      <c r="A1145" s="20">
        <v>5</v>
      </c>
      <c r="B1145" s="20" t="s">
        <v>260</v>
      </c>
    </row>
    <row r="1146" spans="1:2" ht="12.75">
      <c r="A1146" s="20">
        <v>5</v>
      </c>
      <c r="B1146" s="20" t="s">
        <v>260</v>
      </c>
    </row>
    <row r="1147" spans="1:2" ht="12.75">
      <c r="A1147" s="20">
        <v>12</v>
      </c>
      <c r="B1147" s="20" t="s">
        <v>260</v>
      </c>
    </row>
    <row r="1148" spans="1:2" ht="12.75">
      <c r="A1148" s="20">
        <v>12</v>
      </c>
      <c r="B1148" s="20" t="s">
        <v>260</v>
      </c>
    </row>
    <row r="1149" spans="1:2" ht="12.75">
      <c r="A1149" s="20">
        <v>0</v>
      </c>
      <c r="B1149" s="20" t="s">
        <v>260</v>
      </c>
    </row>
    <row r="1150" spans="1:2" ht="12.75">
      <c r="A1150" s="20">
        <v>5</v>
      </c>
      <c r="B1150" s="20" t="s">
        <v>908</v>
      </c>
    </row>
    <row r="1151" spans="1:2" ht="12.75">
      <c r="A1151" s="20">
        <v>12</v>
      </c>
      <c r="B1151" s="20" t="s">
        <v>382</v>
      </c>
    </row>
    <row r="1152" spans="1:2" ht="12.75">
      <c r="A1152" s="20">
        <v>0</v>
      </c>
      <c r="B1152" s="20" t="s">
        <v>382</v>
      </c>
    </row>
    <row r="1153" spans="1:2" ht="12.75">
      <c r="A1153" s="20">
        <v>12</v>
      </c>
      <c r="B1153" s="20" t="s">
        <v>620</v>
      </c>
    </row>
    <row r="1154" spans="1:2" ht="12.75">
      <c r="A1154" s="20">
        <v>12</v>
      </c>
      <c r="B1154" s="20" t="s">
        <v>180</v>
      </c>
    </row>
    <row r="1155" spans="1:2" ht="12.75">
      <c r="A1155" s="20">
        <v>12</v>
      </c>
      <c r="B1155" s="20" t="s">
        <v>180</v>
      </c>
    </row>
    <row r="1156" spans="1:2" ht="12.75">
      <c r="A1156" s="20">
        <v>12</v>
      </c>
      <c r="B1156" s="20" t="s">
        <v>180</v>
      </c>
    </row>
    <row r="1157" spans="1:2" ht="12.75">
      <c r="A1157" s="20">
        <v>12</v>
      </c>
      <c r="B1157" s="20" t="s">
        <v>829</v>
      </c>
    </row>
    <row r="1158" spans="1:2" ht="12.75">
      <c r="A1158" s="20">
        <v>12</v>
      </c>
      <c r="B1158" s="20" t="s">
        <v>1205</v>
      </c>
    </row>
    <row r="1159" spans="1:2" ht="12.75">
      <c r="A1159" s="20">
        <v>12</v>
      </c>
      <c r="B1159" s="20" t="s">
        <v>1205</v>
      </c>
    </row>
    <row r="1160" spans="1:2" ht="12.75">
      <c r="A1160" s="20">
        <v>3</v>
      </c>
      <c r="B1160" s="20" t="s">
        <v>1228</v>
      </c>
    </row>
    <row r="1161" spans="1:2" ht="12.75">
      <c r="A1161" s="20">
        <v>12</v>
      </c>
      <c r="B1161" s="20" t="s">
        <v>1228</v>
      </c>
    </row>
    <row r="1162" spans="1:2" ht="12.75">
      <c r="A1162" s="20">
        <v>12</v>
      </c>
      <c r="B1162" s="20" t="s">
        <v>1228</v>
      </c>
    </row>
    <row r="1163" spans="1:2" ht="12.75">
      <c r="A1163" s="20">
        <v>12</v>
      </c>
      <c r="B1163" s="20" t="s">
        <v>1228</v>
      </c>
    </row>
    <row r="1164" spans="1:2" ht="12.75">
      <c r="A1164" s="20">
        <v>12</v>
      </c>
      <c r="B1164" s="20" t="s">
        <v>1228</v>
      </c>
    </row>
    <row r="1165" spans="1:2" ht="12.75">
      <c r="A1165" s="20">
        <v>12</v>
      </c>
      <c r="B1165" s="20" t="s">
        <v>364</v>
      </c>
    </row>
    <row r="1166" spans="1:2" ht="12.75">
      <c r="A1166" s="20">
        <v>12</v>
      </c>
      <c r="B1166" s="20" t="s">
        <v>364</v>
      </c>
    </row>
    <row r="1167" spans="1:2" ht="12.75">
      <c r="A1167" s="20">
        <v>12</v>
      </c>
      <c r="B1167" s="20" t="s">
        <v>364</v>
      </c>
    </row>
    <row r="1168" spans="1:2" ht="12.75">
      <c r="A1168" s="20">
        <v>12</v>
      </c>
      <c r="B1168" s="20" t="s">
        <v>364</v>
      </c>
    </row>
    <row r="1169" spans="1:2" ht="12.75">
      <c r="A1169" s="20">
        <v>12</v>
      </c>
      <c r="B1169" s="20" t="s">
        <v>364</v>
      </c>
    </row>
    <row r="1170" spans="1:2" ht="12.75">
      <c r="A1170" s="20">
        <v>0</v>
      </c>
      <c r="B1170" s="20" t="s">
        <v>364</v>
      </c>
    </row>
    <row r="1171" spans="1:2" ht="12.75">
      <c r="A1171" s="20">
        <v>5</v>
      </c>
      <c r="B1171" s="20" t="s">
        <v>364</v>
      </c>
    </row>
    <row r="1172" spans="1:2" ht="12.75">
      <c r="A1172" s="20">
        <v>5</v>
      </c>
      <c r="B1172" s="20" t="s">
        <v>364</v>
      </c>
    </row>
    <row r="1173" spans="1:2" ht="12.75">
      <c r="A1173" s="20">
        <v>12</v>
      </c>
      <c r="B1173" s="20" t="s">
        <v>364</v>
      </c>
    </row>
    <row r="1174" spans="1:2" ht="12.75">
      <c r="A1174" s="20">
        <v>12</v>
      </c>
      <c r="B1174" s="20" t="s">
        <v>364</v>
      </c>
    </row>
    <row r="1175" spans="1:2" ht="12.75">
      <c r="A1175" s="121">
        <v>12</v>
      </c>
      <c r="B1175" s="20" t="s">
        <v>1258</v>
      </c>
    </row>
    <row r="1176" spans="1:2" ht="12.75">
      <c r="A1176" s="20"/>
      <c r="B1176" s="20" t="s">
        <v>1258</v>
      </c>
    </row>
    <row r="1177" spans="1:2" ht="12.75">
      <c r="A1177" s="20">
        <v>12</v>
      </c>
      <c r="B1177" s="20" t="s">
        <v>1258</v>
      </c>
    </row>
    <row r="1178" spans="1:2" ht="12.75">
      <c r="A1178" s="20">
        <v>12</v>
      </c>
      <c r="B1178" s="20" t="s">
        <v>1258</v>
      </c>
    </row>
    <row r="1179" spans="1:2" ht="12.75">
      <c r="A1179" s="20">
        <v>0</v>
      </c>
      <c r="B1179" s="20" t="s">
        <v>1258</v>
      </c>
    </row>
    <row r="1180" spans="1:2" ht="12.75">
      <c r="A1180" s="20">
        <v>3</v>
      </c>
      <c r="B1180" s="20" t="s">
        <v>1258</v>
      </c>
    </row>
    <row r="1181" spans="1:2" ht="12.75">
      <c r="A1181" s="20">
        <v>5</v>
      </c>
      <c r="B1181" s="31" t="s">
        <v>431</v>
      </c>
    </row>
    <row r="1182" spans="1:2" ht="12.75">
      <c r="A1182" s="20">
        <v>12</v>
      </c>
      <c r="B1182" s="20" t="s">
        <v>1187</v>
      </c>
    </row>
    <row r="1183" spans="1:2" ht="12.75">
      <c r="A1183" s="20">
        <v>12</v>
      </c>
      <c r="B1183" s="20" t="s">
        <v>157</v>
      </c>
    </row>
    <row r="1184" spans="1:2" ht="12.75">
      <c r="A1184" s="20">
        <v>12</v>
      </c>
      <c r="B1184" s="20" t="s">
        <v>698</v>
      </c>
    </row>
    <row r="1185" spans="1:2" ht="12.75">
      <c r="A1185" s="20">
        <v>12</v>
      </c>
      <c r="B1185" s="20" t="s">
        <v>604</v>
      </c>
    </row>
    <row r="1186" spans="1:2" ht="12.75">
      <c r="A1186" s="20">
        <v>12</v>
      </c>
      <c r="B1186" s="20" t="s">
        <v>604</v>
      </c>
    </row>
    <row r="1187" spans="1:2" ht="12.75">
      <c r="A1187" s="20">
        <v>12</v>
      </c>
      <c r="B1187" s="20" t="s">
        <v>604</v>
      </c>
    </row>
    <row r="1188" spans="1:2" ht="12.75">
      <c r="A1188" s="20">
        <v>12</v>
      </c>
      <c r="B1188" s="20" t="s">
        <v>604</v>
      </c>
    </row>
    <row r="1189" spans="1:2" ht="12.75">
      <c r="A1189" s="20">
        <v>12</v>
      </c>
      <c r="B1189" s="20" t="s">
        <v>604</v>
      </c>
    </row>
    <row r="1190" spans="1:2" ht="12.75">
      <c r="A1190" s="20">
        <v>12</v>
      </c>
      <c r="B1190" s="20" t="s">
        <v>1162</v>
      </c>
    </row>
    <row r="1191" spans="1:2" ht="12.75">
      <c r="A1191" s="20">
        <v>2</v>
      </c>
      <c r="B1191" s="20" t="s">
        <v>1162</v>
      </c>
    </row>
    <row r="1192" spans="1:2" ht="12.75">
      <c r="A1192" s="20">
        <v>3</v>
      </c>
      <c r="B1192" s="20" t="s">
        <v>568</v>
      </c>
    </row>
    <row r="1193" spans="1:2" ht="12.75">
      <c r="A1193" s="20">
        <v>3</v>
      </c>
      <c r="B1193" s="20" t="s">
        <v>568</v>
      </c>
    </row>
    <row r="1194" spans="1:2" ht="12.75">
      <c r="A1194" s="20">
        <v>5</v>
      </c>
      <c r="B1194" s="20" t="s">
        <v>784</v>
      </c>
    </row>
    <row r="1195" spans="1:2" ht="12.75">
      <c r="A1195" s="20">
        <v>5</v>
      </c>
      <c r="B1195" s="20" t="s">
        <v>784</v>
      </c>
    </row>
    <row r="1196" spans="1:2" ht="12.75">
      <c r="A1196" s="20">
        <v>5</v>
      </c>
      <c r="B1196" s="20" t="s">
        <v>23</v>
      </c>
    </row>
    <row r="1197" spans="1:2" ht="12.75">
      <c r="A1197" s="20">
        <v>12</v>
      </c>
      <c r="B1197" s="20" t="s">
        <v>23</v>
      </c>
    </row>
    <row r="1198" spans="1:2" ht="12.75">
      <c r="A1198" s="20">
        <v>12</v>
      </c>
      <c r="B1198" s="20" t="s">
        <v>23</v>
      </c>
    </row>
    <row r="1199" spans="1:2" ht="12.75">
      <c r="A1199" s="20">
        <v>12</v>
      </c>
      <c r="B1199" s="20" t="s">
        <v>23</v>
      </c>
    </row>
    <row r="1200" spans="1:2" ht="12.75">
      <c r="A1200" s="20">
        <v>0</v>
      </c>
      <c r="B1200" s="20" t="s">
        <v>23</v>
      </c>
    </row>
    <row r="1201" spans="1:2" ht="12.75">
      <c r="A1201" s="20">
        <v>0</v>
      </c>
      <c r="B1201" s="20" t="s">
        <v>23</v>
      </c>
    </row>
    <row r="1202" spans="1:2" ht="12.75">
      <c r="A1202" s="20">
        <v>1</v>
      </c>
      <c r="B1202" s="20" t="s">
        <v>23</v>
      </c>
    </row>
    <row r="1203" spans="1:2" ht="12.75">
      <c r="A1203" s="20">
        <v>5</v>
      </c>
      <c r="B1203" s="20" t="s">
        <v>23</v>
      </c>
    </row>
    <row r="1204" spans="1:2" ht="12.75">
      <c r="A1204" s="20">
        <v>5</v>
      </c>
      <c r="B1204" s="20" t="s">
        <v>23</v>
      </c>
    </row>
    <row r="1205" spans="1:2" ht="12.75">
      <c r="A1205" s="20">
        <v>12</v>
      </c>
      <c r="B1205" s="20" t="s">
        <v>1512</v>
      </c>
    </row>
    <row r="1206" spans="1:2" ht="12.75">
      <c r="A1206" s="20">
        <v>12</v>
      </c>
      <c r="B1206" s="20" t="s">
        <v>1512</v>
      </c>
    </row>
    <row r="1207" spans="1:2" ht="12.75">
      <c r="A1207" s="20">
        <v>0</v>
      </c>
      <c r="B1207" s="20" t="s">
        <v>1512</v>
      </c>
    </row>
    <row r="1208" spans="1:2" ht="12.75">
      <c r="A1208" s="20">
        <v>2</v>
      </c>
      <c r="B1208" s="20" t="s">
        <v>1512</v>
      </c>
    </row>
    <row r="1209" spans="1:2" ht="12.75">
      <c r="A1209" s="20">
        <v>12</v>
      </c>
      <c r="B1209" s="20" t="s">
        <v>1512</v>
      </c>
    </row>
    <row r="1210" spans="1:2" ht="12.75">
      <c r="A1210" s="20">
        <v>12</v>
      </c>
      <c r="B1210" s="20" t="s">
        <v>1512</v>
      </c>
    </row>
    <row r="1211" spans="1:2" ht="12.75">
      <c r="A1211" s="20">
        <v>12</v>
      </c>
      <c r="B1211" s="20" t="s">
        <v>1512</v>
      </c>
    </row>
    <row r="1212" spans="1:2" ht="12.75">
      <c r="A1212" s="20">
        <v>12</v>
      </c>
      <c r="B1212" s="20" t="s">
        <v>1493</v>
      </c>
    </row>
    <row r="1213" spans="1:2" ht="12.75">
      <c r="A1213" s="45">
        <v>0</v>
      </c>
      <c r="B1213" s="20" t="s">
        <v>1493</v>
      </c>
    </row>
    <row r="1214" spans="1:2" ht="12.75">
      <c r="A1214" s="45">
        <v>12</v>
      </c>
      <c r="B1214" s="20" t="s">
        <v>1493</v>
      </c>
    </row>
    <row r="1215" spans="1:2" ht="12.75">
      <c r="A1215" s="20">
        <v>3</v>
      </c>
      <c r="B1215" s="20" t="s">
        <v>831</v>
      </c>
    </row>
    <row r="1216" spans="1:2" ht="12.75">
      <c r="A1216" s="20">
        <v>12</v>
      </c>
      <c r="B1216" s="20" t="s">
        <v>1586</v>
      </c>
    </row>
    <row r="1217" spans="1:2" ht="12.75">
      <c r="A1217" s="20">
        <v>0</v>
      </c>
      <c r="B1217" s="20" t="s">
        <v>1586</v>
      </c>
    </row>
    <row r="1218" spans="1:2" ht="12.75">
      <c r="A1218" s="20">
        <v>0</v>
      </c>
      <c r="B1218" s="45" t="s">
        <v>780</v>
      </c>
    </row>
    <row r="1219" spans="1:2" ht="12.75">
      <c r="A1219" s="20">
        <v>0</v>
      </c>
      <c r="B1219" s="45" t="s">
        <v>780</v>
      </c>
    </row>
    <row r="1220" spans="1:2" ht="12.75">
      <c r="A1220" s="20">
        <v>12</v>
      </c>
      <c r="B1220" s="20" t="s">
        <v>1311</v>
      </c>
    </row>
    <row r="1221" spans="1:2" ht="12.75">
      <c r="A1221" s="20"/>
      <c r="B1221" s="20" t="s">
        <v>1311</v>
      </c>
    </row>
    <row r="1222" spans="1:2" ht="12.75">
      <c r="A1222" s="20"/>
      <c r="B1222" s="20" t="s">
        <v>241</v>
      </c>
    </row>
    <row r="1223" spans="1:2" ht="12.75">
      <c r="A1223" s="20"/>
      <c r="B1223" s="20" t="s">
        <v>744</v>
      </c>
    </row>
    <row r="1224" spans="1:2" ht="12.75">
      <c r="A1224" s="20"/>
      <c r="B1224" s="20" t="s">
        <v>744</v>
      </c>
    </row>
    <row r="1225" spans="1:2" ht="12.75">
      <c r="A1225" s="20"/>
      <c r="B1225" s="20" t="s">
        <v>744</v>
      </c>
    </row>
    <row r="1226" spans="1:2" ht="12.75">
      <c r="A1226" s="20"/>
      <c r="B1226" s="31" t="s">
        <v>174</v>
      </c>
    </row>
    <row r="1227" spans="1:2" ht="12.75">
      <c r="A1227" s="20">
        <v>0</v>
      </c>
      <c r="B1227" s="31" t="s">
        <v>174</v>
      </c>
    </row>
    <row r="1228" spans="1:2" ht="12.75">
      <c r="A1228" s="20">
        <v>0</v>
      </c>
      <c r="B1228" s="31" t="s">
        <v>535</v>
      </c>
    </row>
    <row r="1229" spans="1:2" ht="12.75">
      <c r="A1229" s="20">
        <v>12</v>
      </c>
      <c r="B1229" s="31" t="s">
        <v>535</v>
      </c>
    </row>
    <row r="1230" spans="1:2" ht="12.75">
      <c r="A1230" s="20">
        <v>12</v>
      </c>
      <c r="B1230" s="31" t="s">
        <v>535</v>
      </c>
    </row>
    <row r="1231" spans="1:2" ht="12.75">
      <c r="A1231" s="20">
        <v>0</v>
      </c>
      <c r="B1231" s="31" t="s">
        <v>535</v>
      </c>
    </row>
    <row r="1232" spans="1:2" ht="12.75">
      <c r="A1232" s="20">
        <v>0</v>
      </c>
      <c r="B1232" s="20" t="s">
        <v>483</v>
      </c>
    </row>
    <row r="1233" spans="1:2" ht="12.75">
      <c r="A1233" s="20">
        <v>5</v>
      </c>
      <c r="B1233" s="20" t="s">
        <v>483</v>
      </c>
    </row>
    <row r="1234" spans="1:2" ht="12.75">
      <c r="A1234" s="20">
        <v>12</v>
      </c>
      <c r="B1234" s="20" t="s">
        <v>483</v>
      </c>
    </row>
    <row r="1235" spans="1:2" ht="12.75">
      <c r="A1235" s="20">
        <v>12</v>
      </c>
      <c r="B1235" s="20" t="s">
        <v>483</v>
      </c>
    </row>
    <row r="1236" spans="1:2" ht="12.75">
      <c r="A1236" s="20">
        <v>12</v>
      </c>
      <c r="B1236" s="20" t="s">
        <v>838</v>
      </c>
    </row>
    <row r="1237" spans="1:2" ht="12.75">
      <c r="A1237" s="20">
        <v>5</v>
      </c>
      <c r="B1237" s="20" t="s">
        <v>838</v>
      </c>
    </row>
    <row r="1238" spans="1:2" ht="12.75">
      <c r="A1238" s="20">
        <v>2</v>
      </c>
      <c r="B1238" s="20" t="s">
        <v>838</v>
      </c>
    </row>
    <row r="1239" spans="1:2" ht="12.75">
      <c r="A1239" s="20">
        <v>5</v>
      </c>
      <c r="B1239" s="20" t="s">
        <v>838</v>
      </c>
    </row>
    <row r="1240" spans="1:2" ht="12.75">
      <c r="A1240" s="20">
        <v>5</v>
      </c>
      <c r="B1240" s="20" t="s">
        <v>838</v>
      </c>
    </row>
    <row r="1241" spans="1:2" ht="12.75">
      <c r="A1241" s="20">
        <v>5</v>
      </c>
      <c r="B1241" s="20" t="s">
        <v>899</v>
      </c>
    </row>
    <row r="1242" spans="1:2" ht="12.75">
      <c r="A1242" s="20">
        <v>5</v>
      </c>
      <c r="B1242" s="20" t="s">
        <v>1299</v>
      </c>
    </row>
    <row r="1243" spans="1:2" ht="12.75">
      <c r="A1243" s="20">
        <v>5</v>
      </c>
      <c r="B1243" s="20" t="s">
        <v>99</v>
      </c>
    </row>
    <row r="1244" spans="1:2" ht="12.75">
      <c r="A1244" s="20">
        <v>5</v>
      </c>
      <c r="B1244" s="20" t="s">
        <v>99</v>
      </c>
    </row>
    <row r="1245" spans="1:2" ht="12.75">
      <c r="A1245" s="20">
        <v>5</v>
      </c>
      <c r="B1245" s="20" t="s">
        <v>99</v>
      </c>
    </row>
    <row r="1246" spans="1:2" ht="12.75">
      <c r="A1246" s="20">
        <v>12</v>
      </c>
      <c r="B1246" s="20" t="s">
        <v>99</v>
      </c>
    </row>
    <row r="1247" spans="1:2" ht="12.75">
      <c r="A1247" s="20">
        <v>12</v>
      </c>
      <c r="B1247" s="20" t="s">
        <v>99</v>
      </c>
    </row>
    <row r="1248" spans="1:2" ht="12.75">
      <c r="A1248" s="20">
        <v>12</v>
      </c>
      <c r="B1248" s="20" t="s">
        <v>99</v>
      </c>
    </row>
    <row r="1249" spans="1:2" ht="12.75">
      <c r="A1249" s="20">
        <v>12</v>
      </c>
      <c r="B1249" s="20" t="s">
        <v>99</v>
      </c>
    </row>
    <row r="1250" spans="1:2" ht="12.75">
      <c r="A1250" s="20">
        <v>12</v>
      </c>
      <c r="B1250" s="20" t="s">
        <v>99</v>
      </c>
    </row>
    <row r="1251" spans="1:2" ht="12.75">
      <c r="A1251" s="20">
        <v>12</v>
      </c>
      <c r="B1251" s="20" t="s">
        <v>99</v>
      </c>
    </row>
    <row r="1252" spans="1:2" ht="12.75">
      <c r="A1252" s="20">
        <v>12</v>
      </c>
      <c r="B1252" s="20" t="s">
        <v>99</v>
      </c>
    </row>
    <row r="1253" spans="1:2" ht="12.75">
      <c r="A1253" s="20">
        <v>12</v>
      </c>
      <c r="B1253" s="20" t="s">
        <v>99</v>
      </c>
    </row>
    <row r="1254" spans="1:2" ht="12.75">
      <c r="A1254" s="20">
        <v>12</v>
      </c>
      <c r="B1254" s="20" t="s">
        <v>99</v>
      </c>
    </row>
    <row r="1255" spans="1:2" ht="12.75">
      <c r="A1255" s="20">
        <v>12</v>
      </c>
      <c r="B1255" s="20" t="s">
        <v>99</v>
      </c>
    </row>
    <row r="1256" spans="1:2" ht="12.75">
      <c r="A1256" s="20">
        <v>12</v>
      </c>
      <c r="B1256" s="20" t="s">
        <v>99</v>
      </c>
    </row>
    <row r="1257" spans="1:2" ht="12.75">
      <c r="A1257" s="20">
        <v>12</v>
      </c>
      <c r="B1257" s="20" t="s">
        <v>99</v>
      </c>
    </row>
    <row r="1258" spans="1:2" ht="12.75">
      <c r="A1258" s="20">
        <v>2</v>
      </c>
      <c r="B1258" s="20" t="s">
        <v>99</v>
      </c>
    </row>
    <row r="1259" spans="1:2" ht="12.75">
      <c r="A1259" s="20">
        <v>12</v>
      </c>
      <c r="B1259" s="20" t="s">
        <v>99</v>
      </c>
    </row>
    <row r="1260" spans="1:2" ht="12.75">
      <c r="A1260" s="20">
        <v>12</v>
      </c>
      <c r="B1260" s="20" t="s">
        <v>226</v>
      </c>
    </row>
    <row r="1261" spans="1:2" ht="12.75">
      <c r="A1261" s="20">
        <v>12</v>
      </c>
      <c r="B1261" s="20" t="s">
        <v>1754</v>
      </c>
    </row>
    <row r="1262" spans="1:2" ht="12.75">
      <c r="A1262" s="20">
        <v>0</v>
      </c>
      <c r="B1262" s="20" t="s">
        <v>656</v>
      </c>
    </row>
    <row r="1263" spans="1:2" ht="12.75">
      <c r="A1263" s="20">
        <v>12</v>
      </c>
      <c r="B1263" s="20" t="s">
        <v>656</v>
      </c>
    </row>
    <row r="1264" spans="1:2" ht="12.75">
      <c r="A1264" s="20">
        <v>12</v>
      </c>
      <c r="B1264" s="20" t="s">
        <v>656</v>
      </c>
    </row>
    <row r="1265" spans="1:2" ht="12.75">
      <c r="A1265" s="20">
        <v>12</v>
      </c>
      <c r="B1265" s="20" t="s">
        <v>1742</v>
      </c>
    </row>
    <row r="1266" spans="1:2" ht="12.75">
      <c r="A1266" s="20">
        <v>12</v>
      </c>
      <c r="B1266" s="20" t="s">
        <v>727</v>
      </c>
    </row>
    <row r="1267" spans="1:2" ht="12.75">
      <c r="A1267" s="45">
        <v>5</v>
      </c>
      <c r="B1267" s="20" t="s">
        <v>516</v>
      </c>
    </row>
    <row r="1268" spans="1:2" ht="12.75">
      <c r="A1268" s="20">
        <v>12</v>
      </c>
      <c r="B1268" s="20" t="s">
        <v>727</v>
      </c>
    </row>
    <row r="1269" spans="1:2" ht="12.75">
      <c r="A1269" s="20">
        <v>12</v>
      </c>
      <c r="B1269" s="20" t="s">
        <v>516</v>
      </c>
    </row>
    <row r="1270" spans="1:2" ht="12.75">
      <c r="A1270" s="20">
        <v>0</v>
      </c>
      <c r="B1270" s="20" t="s">
        <v>516</v>
      </c>
    </row>
    <row r="1271" spans="1:2" ht="12.75">
      <c r="A1271" s="20">
        <v>0</v>
      </c>
      <c r="B1271" s="20" t="s">
        <v>1359</v>
      </c>
    </row>
    <row r="1272" spans="1:2" ht="12.75">
      <c r="A1272" s="20">
        <v>0</v>
      </c>
      <c r="B1272" s="20" t="s">
        <v>1359</v>
      </c>
    </row>
    <row r="1273" spans="1:2" ht="12.75">
      <c r="A1273" s="20">
        <v>0</v>
      </c>
      <c r="B1273" s="20" t="s">
        <v>1108</v>
      </c>
    </row>
    <row r="1274" spans="1:2" ht="12.75">
      <c r="A1274" s="20">
        <v>0</v>
      </c>
      <c r="B1274" s="20" t="s">
        <v>64</v>
      </c>
    </row>
    <row r="1275" spans="1:2" ht="12.75">
      <c r="A1275" s="20">
        <v>3</v>
      </c>
      <c r="B1275" s="20" t="s">
        <v>64</v>
      </c>
    </row>
    <row r="1276" spans="1:2" ht="12.75">
      <c r="A1276" s="20">
        <v>3</v>
      </c>
      <c r="B1276" s="20" t="s">
        <v>64</v>
      </c>
    </row>
    <row r="1277" spans="1:2" ht="12.75">
      <c r="A1277" s="20">
        <v>5</v>
      </c>
      <c r="B1277" s="20" t="s">
        <v>64</v>
      </c>
    </row>
    <row r="1278" spans="1:2" ht="12.75">
      <c r="A1278" s="20">
        <v>5</v>
      </c>
      <c r="B1278" s="20" t="s">
        <v>64</v>
      </c>
    </row>
    <row r="1279" spans="1:2" ht="12.75">
      <c r="A1279" s="20">
        <v>5</v>
      </c>
      <c r="B1279" s="20" t="s">
        <v>64</v>
      </c>
    </row>
    <row r="1280" spans="1:2" ht="12.75">
      <c r="A1280" s="20">
        <v>5</v>
      </c>
      <c r="B1280" s="20" t="s">
        <v>64</v>
      </c>
    </row>
    <row r="1281" spans="1:2" ht="12.75">
      <c r="A1281" s="20">
        <v>5</v>
      </c>
      <c r="B1281" s="20" t="s">
        <v>64</v>
      </c>
    </row>
    <row r="1282" spans="1:2" ht="12.75">
      <c r="A1282" s="20">
        <v>5</v>
      </c>
      <c r="B1282" s="20" t="s">
        <v>64</v>
      </c>
    </row>
    <row r="1283" spans="1:2" ht="12.75">
      <c r="A1283" s="20">
        <v>5</v>
      </c>
      <c r="B1283" s="20" t="s">
        <v>64</v>
      </c>
    </row>
    <row r="1284" spans="1:2" ht="12.75">
      <c r="A1284" s="20">
        <v>5</v>
      </c>
      <c r="B1284" s="20" t="s">
        <v>64</v>
      </c>
    </row>
    <row r="1285" spans="1:2" ht="12.75">
      <c r="A1285" s="20">
        <v>5</v>
      </c>
      <c r="B1285" s="20" t="s">
        <v>64</v>
      </c>
    </row>
    <row r="1286" spans="1:2" ht="12.75">
      <c r="A1286" s="20">
        <v>5</v>
      </c>
      <c r="B1286" s="20" t="s">
        <v>64</v>
      </c>
    </row>
    <row r="1287" spans="1:2" ht="12.75">
      <c r="A1287" s="20">
        <v>12</v>
      </c>
      <c r="B1287" s="20" t="s">
        <v>64</v>
      </c>
    </row>
    <row r="1288" spans="1:2" ht="12.75">
      <c r="A1288" s="20">
        <v>12</v>
      </c>
      <c r="B1288" s="20" t="s">
        <v>64</v>
      </c>
    </row>
    <row r="1289" spans="1:2" ht="12.75">
      <c r="A1289" s="20">
        <v>12</v>
      </c>
      <c r="B1289" s="20" t="s">
        <v>64</v>
      </c>
    </row>
    <row r="1290" spans="1:2" ht="12.75">
      <c r="A1290" s="20">
        <v>12</v>
      </c>
      <c r="B1290" s="20" t="s">
        <v>64</v>
      </c>
    </row>
    <row r="1291" spans="1:2" ht="12.75">
      <c r="A1291" s="20">
        <v>12</v>
      </c>
      <c r="B1291" s="20" t="s">
        <v>64</v>
      </c>
    </row>
    <row r="1292" spans="1:2" ht="12.75">
      <c r="A1292" s="20">
        <v>12</v>
      </c>
      <c r="B1292" s="20" t="s">
        <v>64</v>
      </c>
    </row>
    <row r="1293" spans="1:2" ht="12.75">
      <c r="A1293" s="20">
        <v>12</v>
      </c>
      <c r="B1293" s="20" t="s">
        <v>64</v>
      </c>
    </row>
    <row r="1294" spans="1:2" ht="12.75">
      <c r="A1294" s="20">
        <v>12</v>
      </c>
      <c r="B1294" s="20" t="s">
        <v>64</v>
      </c>
    </row>
    <row r="1295" spans="1:2" ht="12.75">
      <c r="A1295" s="20">
        <v>12</v>
      </c>
      <c r="B1295" s="20" t="s">
        <v>64</v>
      </c>
    </row>
    <row r="1296" spans="1:2" ht="12.75">
      <c r="A1296" s="20">
        <v>12</v>
      </c>
      <c r="B1296" s="20" t="s">
        <v>64</v>
      </c>
    </row>
    <row r="1297" spans="1:2" ht="12.75">
      <c r="A1297" s="20">
        <v>12</v>
      </c>
      <c r="B1297" s="20" t="s">
        <v>64</v>
      </c>
    </row>
    <row r="1298" spans="1:2" ht="12.75">
      <c r="A1298" s="20">
        <v>12</v>
      </c>
      <c r="B1298" s="20" t="s">
        <v>64</v>
      </c>
    </row>
    <row r="1299" spans="1:2" ht="12.75">
      <c r="A1299" s="20">
        <v>12</v>
      </c>
      <c r="B1299" s="20" t="s">
        <v>64</v>
      </c>
    </row>
    <row r="1300" spans="1:2" ht="12.75">
      <c r="A1300" s="20">
        <v>12</v>
      </c>
      <c r="B1300" s="20" t="s">
        <v>64</v>
      </c>
    </row>
    <row r="1301" spans="1:2" ht="12.75">
      <c r="A1301" s="20">
        <v>12</v>
      </c>
      <c r="B1301" s="20" t="s">
        <v>64</v>
      </c>
    </row>
    <row r="1302" spans="1:2" ht="12.75">
      <c r="A1302" s="20">
        <v>12</v>
      </c>
      <c r="B1302" s="20" t="s">
        <v>64</v>
      </c>
    </row>
    <row r="1303" spans="1:2" ht="12.75">
      <c r="A1303" s="20">
        <v>12</v>
      </c>
      <c r="B1303" s="20" t="s">
        <v>64</v>
      </c>
    </row>
    <row r="1304" spans="1:2" ht="12.75">
      <c r="A1304" s="20">
        <v>12</v>
      </c>
      <c r="B1304" s="20" t="s">
        <v>64</v>
      </c>
    </row>
    <row r="1305" spans="1:2" ht="12.75">
      <c r="A1305" s="20">
        <v>12</v>
      </c>
      <c r="B1305" s="20" t="s">
        <v>64</v>
      </c>
    </row>
    <row r="1306" spans="1:2" ht="12.75">
      <c r="A1306" s="20">
        <v>12</v>
      </c>
      <c r="B1306" s="20" t="s">
        <v>64</v>
      </c>
    </row>
    <row r="1307" spans="1:2" ht="12.75">
      <c r="A1307" s="20">
        <v>12</v>
      </c>
      <c r="B1307" s="20" t="s">
        <v>64</v>
      </c>
    </row>
    <row r="1308" spans="1:2" ht="12.75">
      <c r="A1308" s="20">
        <v>12</v>
      </c>
      <c r="B1308" s="20" t="s">
        <v>64</v>
      </c>
    </row>
    <row r="1309" spans="1:2" ht="12.75">
      <c r="A1309" s="20">
        <v>12</v>
      </c>
      <c r="B1309" s="20" t="s">
        <v>64</v>
      </c>
    </row>
    <row r="1310" spans="1:2" ht="12.75">
      <c r="A1310" s="20">
        <v>12</v>
      </c>
      <c r="B1310" s="20" t="s">
        <v>64</v>
      </c>
    </row>
    <row r="1311" spans="1:2" ht="12.75">
      <c r="A1311" s="20">
        <v>12</v>
      </c>
      <c r="B1311" s="20" t="s">
        <v>64</v>
      </c>
    </row>
    <row r="1312" spans="1:2" ht="12.75">
      <c r="A1312" s="20">
        <v>12</v>
      </c>
      <c r="B1312" s="20" t="s">
        <v>64</v>
      </c>
    </row>
    <row r="1313" spans="1:2" ht="12.75">
      <c r="A1313" s="20">
        <v>12</v>
      </c>
      <c r="B1313" s="20" t="s">
        <v>64</v>
      </c>
    </row>
    <row r="1314" spans="1:2" ht="12.75">
      <c r="A1314" s="20">
        <v>12</v>
      </c>
      <c r="B1314" s="20" t="s">
        <v>64</v>
      </c>
    </row>
    <row r="1315" spans="1:2" ht="12.75">
      <c r="A1315" s="20">
        <v>5</v>
      </c>
      <c r="B1315" s="20" t="s">
        <v>64</v>
      </c>
    </row>
    <row r="1316" spans="1:2" ht="12.75">
      <c r="A1316" s="20">
        <v>12</v>
      </c>
      <c r="B1316" s="20" t="s">
        <v>64</v>
      </c>
    </row>
    <row r="1317" spans="1:2" ht="12.75">
      <c r="A1317" s="20">
        <v>0</v>
      </c>
      <c r="B1317" s="20" t="s">
        <v>64</v>
      </c>
    </row>
    <row r="1318" spans="1:2" ht="12.75">
      <c r="A1318" s="20">
        <v>1</v>
      </c>
      <c r="B1318" s="20" t="s">
        <v>1138</v>
      </c>
    </row>
    <row r="1319" spans="1:2" ht="12.75">
      <c r="A1319" s="20">
        <v>3</v>
      </c>
      <c r="B1319" s="20" t="s">
        <v>1138</v>
      </c>
    </row>
    <row r="1320" spans="1:2" ht="12.75">
      <c r="A1320" s="20">
        <v>12</v>
      </c>
      <c r="B1320" s="20" t="s">
        <v>583</v>
      </c>
    </row>
    <row r="1321" spans="1:2" ht="12.75">
      <c r="A1321" s="20">
        <v>12</v>
      </c>
      <c r="B1321" s="20" t="s">
        <v>583</v>
      </c>
    </row>
    <row r="1322" spans="1:2" ht="12.75">
      <c r="A1322" s="20">
        <v>12</v>
      </c>
      <c r="B1322" s="20" t="s">
        <v>583</v>
      </c>
    </row>
    <row r="1323" spans="1:2" ht="12.75">
      <c r="A1323" s="20">
        <v>12</v>
      </c>
      <c r="B1323" s="20" t="s">
        <v>583</v>
      </c>
    </row>
    <row r="1324" spans="1:2" ht="12.75">
      <c r="A1324" s="20">
        <v>12</v>
      </c>
      <c r="B1324" s="20" t="s">
        <v>583</v>
      </c>
    </row>
    <row r="1325" spans="1:2" ht="12.75">
      <c r="A1325" s="20">
        <v>0</v>
      </c>
      <c r="B1325" s="20" t="s">
        <v>583</v>
      </c>
    </row>
    <row r="1326" spans="1:2" ht="12.75">
      <c r="A1326" s="20">
        <v>5</v>
      </c>
      <c r="B1326" s="20" t="s">
        <v>583</v>
      </c>
    </row>
    <row r="1327" spans="1:2" ht="12.75">
      <c r="A1327" s="20">
        <v>5</v>
      </c>
      <c r="B1327" s="20" t="s">
        <v>583</v>
      </c>
    </row>
    <row r="1328" spans="1:2" ht="12.75">
      <c r="A1328" s="20">
        <v>5</v>
      </c>
      <c r="B1328" s="20" t="s">
        <v>772</v>
      </c>
    </row>
    <row r="1329" spans="1:2" ht="12.75">
      <c r="A1329" s="20">
        <v>5</v>
      </c>
      <c r="B1329" s="20" t="s">
        <v>772</v>
      </c>
    </row>
    <row r="1330" spans="1:2" ht="12.75">
      <c r="A1330" s="20">
        <v>12</v>
      </c>
      <c r="B1330" s="20" t="s">
        <v>772</v>
      </c>
    </row>
    <row r="1331" spans="1:2" ht="12.75">
      <c r="A1331" s="20">
        <v>12</v>
      </c>
      <c r="B1331" s="20" t="s">
        <v>772</v>
      </c>
    </row>
    <row r="1332" spans="1:2" ht="12.75">
      <c r="A1332" s="20">
        <v>12</v>
      </c>
      <c r="B1332" s="20" t="s">
        <v>772</v>
      </c>
    </row>
    <row r="1333" spans="1:2" ht="12.75">
      <c r="A1333" s="20">
        <v>12</v>
      </c>
      <c r="B1333" s="20" t="s">
        <v>772</v>
      </c>
    </row>
    <row r="1334" spans="1:2" ht="12.75">
      <c r="A1334" s="20">
        <v>12</v>
      </c>
      <c r="B1334" s="20" t="s">
        <v>772</v>
      </c>
    </row>
    <row r="1335" spans="1:2" ht="12.75">
      <c r="A1335" s="20">
        <v>12</v>
      </c>
      <c r="B1335" s="20" t="s">
        <v>772</v>
      </c>
    </row>
    <row r="1336" spans="1:2" ht="12.75">
      <c r="A1336" s="20">
        <v>12</v>
      </c>
      <c r="B1336" s="20" t="s">
        <v>772</v>
      </c>
    </row>
    <row r="1337" spans="1:2" ht="12.75">
      <c r="A1337" s="20">
        <v>3</v>
      </c>
      <c r="B1337" s="20" t="s">
        <v>772</v>
      </c>
    </row>
    <row r="1338" spans="1:2" ht="12.75">
      <c r="A1338" s="20">
        <v>5</v>
      </c>
      <c r="B1338" s="20" t="s">
        <v>772</v>
      </c>
    </row>
    <row r="1339" spans="1:2" ht="12.75">
      <c r="A1339" s="20">
        <v>12</v>
      </c>
      <c r="B1339" s="20" t="s">
        <v>772</v>
      </c>
    </row>
    <row r="1340" spans="1:2" ht="12.75">
      <c r="A1340" s="20">
        <v>12</v>
      </c>
      <c r="B1340" s="20" t="s">
        <v>1525</v>
      </c>
    </row>
    <row r="1341" spans="1:2" ht="12.75">
      <c r="A1341" s="20">
        <v>5</v>
      </c>
      <c r="B1341" s="20" t="s">
        <v>1525</v>
      </c>
    </row>
    <row r="1342" spans="1:2" ht="12.75">
      <c r="A1342" s="20">
        <v>12</v>
      </c>
      <c r="B1342" s="20" t="s">
        <v>1525</v>
      </c>
    </row>
    <row r="1343" spans="1:2" ht="12.75">
      <c r="A1343" s="20">
        <v>12</v>
      </c>
      <c r="B1343" s="20" t="s">
        <v>1525</v>
      </c>
    </row>
    <row r="1344" spans="1:2" ht="12.75">
      <c r="A1344" s="20">
        <v>5</v>
      </c>
      <c r="B1344" s="20" t="s">
        <v>1466</v>
      </c>
    </row>
    <row r="1345" spans="1:2" ht="12.75">
      <c r="A1345" s="20">
        <v>12</v>
      </c>
      <c r="B1345" s="20" t="s">
        <v>1466</v>
      </c>
    </row>
    <row r="1346" spans="1:2" ht="12.75">
      <c r="A1346" s="20">
        <v>5</v>
      </c>
      <c r="B1346" s="20" t="s">
        <v>1466</v>
      </c>
    </row>
    <row r="1347" spans="1:2" ht="12.75">
      <c r="A1347" s="20">
        <v>0</v>
      </c>
      <c r="B1347" s="20" t="s">
        <v>1330</v>
      </c>
    </row>
    <row r="1348" spans="1:2" ht="12.75">
      <c r="A1348" s="20">
        <v>2</v>
      </c>
      <c r="B1348" s="20" t="s">
        <v>1330</v>
      </c>
    </row>
    <row r="1349" spans="1:2" ht="12.75">
      <c r="A1349" s="20">
        <v>5</v>
      </c>
      <c r="B1349" s="20" t="s">
        <v>1255</v>
      </c>
    </row>
    <row r="1350" spans="1:2" ht="12.75">
      <c r="A1350" s="20">
        <v>5</v>
      </c>
      <c r="B1350" s="20" t="s">
        <v>77</v>
      </c>
    </row>
    <row r="1351" spans="1:2" ht="12.75">
      <c r="A1351" s="20">
        <v>5</v>
      </c>
      <c r="B1351" s="20" t="s">
        <v>77</v>
      </c>
    </row>
    <row r="1352" spans="1:2" ht="12.75">
      <c r="A1352" s="20">
        <v>12</v>
      </c>
      <c r="B1352" s="20" t="s">
        <v>77</v>
      </c>
    </row>
    <row r="1353" spans="1:2" ht="12.75">
      <c r="A1353" s="20">
        <v>0</v>
      </c>
      <c r="B1353" s="20" t="s">
        <v>77</v>
      </c>
    </row>
    <row r="1354" spans="1:2" ht="12.75">
      <c r="A1354" s="20">
        <v>1</v>
      </c>
      <c r="B1354" s="20" t="s">
        <v>77</v>
      </c>
    </row>
    <row r="1355" spans="1:2" ht="12.75">
      <c r="A1355" s="20">
        <v>3</v>
      </c>
      <c r="B1355" s="20" t="s">
        <v>76</v>
      </c>
    </row>
    <row r="1356" spans="1:2" ht="12.75">
      <c r="A1356" s="20">
        <v>3</v>
      </c>
      <c r="B1356" s="20" t="s">
        <v>76</v>
      </c>
    </row>
    <row r="1357" spans="1:2" ht="12.75">
      <c r="A1357" s="20">
        <v>5</v>
      </c>
      <c r="B1357" s="20" t="s">
        <v>76</v>
      </c>
    </row>
    <row r="1358" spans="1:2" ht="12.75">
      <c r="A1358" s="20">
        <v>5</v>
      </c>
      <c r="B1358" s="20" t="s">
        <v>76</v>
      </c>
    </row>
    <row r="1359" spans="1:2" ht="12.75">
      <c r="A1359" s="20">
        <v>5</v>
      </c>
      <c r="B1359" s="20" t="s">
        <v>76</v>
      </c>
    </row>
    <row r="1360" spans="1:2" ht="12.75">
      <c r="A1360" s="20">
        <v>5</v>
      </c>
      <c r="B1360" s="20" t="s">
        <v>76</v>
      </c>
    </row>
    <row r="1361" spans="1:2" ht="12.75">
      <c r="A1361" s="20">
        <v>12</v>
      </c>
      <c r="B1361" s="20" t="s">
        <v>76</v>
      </c>
    </row>
    <row r="1362" spans="1:2" ht="12.75">
      <c r="A1362" s="20">
        <v>12</v>
      </c>
      <c r="B1362" s="20" t="s">
        <v>76</v>
      </c>
    </row>
    <row r="1363" spans="1:2" ht="12.75">
      <c r="A1363" s="20">
        <v>12</v>
      </c>
      <c r="B1363" s="20" t="s">
        <v>76</v>
      </c>
    </row>
    <row r="1364" spans="1:2" ht="12.75">
      <c r="A1364" s="20">
        <v>12</v>
      </c>
      <c r="B1364" s="20" t="s">
        <v>76</v>
      </c>
    </row>
    <row r="1365" spans="1:2" ht="12.75">
      <c r="A1365" s="20">
        <v>12</v>
      </c>
      <c r="B1365" s="20" t="s">
        <v>76</v>
      </c>
    </row>
    <row r="1366" spans="1:2" ht="12.75">
      <c r="A1366" s="20">
        <v>12</v>
      </c>
      <c r="B1366" s="20" t="s">
        <v>76</v>
      </c>
    </row>
    <row r="1367" spans="1:2" ht="12.75">
      <c r="A1367" s="20">
        <v>12</v>
      </c>
      <c r="B1367" s="20" t="s">
        <v>76</v>
      </c>
    </row>
    <row r="1368" spans="1:2" ht="12.75">
      <c r="A1368" s="20">
        <v>12</v>
      </c>
      <c r="B1368" s="20" t="s">
        <v>76</v>
      </c>
    </row>
    <row r="1369" spans="1:2" ht="12.75">
      <c r="A1369" s="20">
        <v>12</v>
      </c>
      <c r="B1369" s="20" t="s">
        <v>76</v>
      </c>
    </row>
    <row r="1370" spans="1:2" ht="12.75">
      <c r="A1370" s="20">
        <v>12</v>
      </c>
      <c r="B1370" s="20" t="s">
        <v>76</v>
      </c>
    </row>
    <row r="1371" spans="1:2" ht="12.75">
      <c r="A1371" s="20">
        <v>12</v>
      </c>
      <c r="B1371" s="20" t="s">
        <v>76</v>
      </c>
    </row>
    <row r="1372" spans="1:2" ht="12.75">
      <c r="A1372" s="20">
        <v>3</v>
      </c>
      <c r="B1372" s="20" t="s">
        <v>76</v>
      </c>
    </row>
    <row r="1373" spans="1:2" ht="12.75">
      <c r="A1373" s="20">
        <v>12</v>
      </c>
      <c r="B1373" s="20" t="s">
        <v>76</v>
      </c>
    </row>
    <row r="1374" spans="1:2" ht="12.75">
      <c r="A1374" s="20">
        <v>12</v>
      </c>
      <c r="B1374" s="20" t="s">
        <v>169</v>
      </c>
    </row>
    <row r="1375" spans="1:2" ht="12.75">
      <c r="A1375" s="20">
        <v>12</v>
      </c>
      <c r="B1375" s="20" t="s">
        <v>169</v>
      </c>
    </row>
    <row r="1376" spans="1:2" ht="12.75">
      <c r="A1376" s="20">
        <v>12</v>
      </c>
      <c r="B1376" s="20" t="s">
        <v>169</v>
      </c>
    </row>
    <row r="1377" spans="1:2" ht="12.75">
      <c r="A1377" s="20">
        <v>12</v>
      </c>
      <c r="B1377" s="20" t="s">
        <v>169</v>
      </c>
    </row>
    <row r="1378" spans="1:2" ht="12.75">
      <c r="A1378" s="20">
        <v>12</v>
      </c>
      <c r="B1378" s="20" t="s">
        <v>169</v>
      </c>
    </row>
    <row r="1379" spans="1:2" ht="12.75">
      <c r="A1379" s="20">
        <v>12</v>
      </c>
      <c r="B1379" s="20" t="s">
        <v>169</v>
      </c>
    </row>
    <row r="1380" spans="1:2" ht="12.75">
      <c r="A1380" s="20">
        <v>0</v>
      </c>
      <c r="B1380" s="20" t="s">
        <v>169</v>
      </c>
    </row>
    <row r="1381" spans="1:2" ht="12.75">
      <c r="A1381" s="20">
        <v>5</v>
      </c>
      <c r="B1381" s="20" t="s">
        <v>169</v>
      </c>
    </row>
    <row r="1382" spans="1:2" ht="12.75">
      <c r="A1382" s="20">
        <v>3</v>
      </c>
      <c r="B1382" s="20" t="s">
        <v>1034</v>
      </c>
    </row>
    <row r="1383" spans="1:2" ht="12.75">
      <c r="A1383" s="20">
        <v>0</v>
      </c>
      <c r="B1383" s="20" t="s">
        <v>1034</v>
      </c>
    </row>
    <row r="1384" spans="1:2" ht="12.75">
      <c r="A1384" s="20">
        <v>0</v>
      </c>
      <c r="B1384" s="20" t="s">
        <v>1082</v>
      </c>
    </row>
    <row r="1385" spans="1:2" ht="12.75">
      <c r="A1385" s="20">
        <v>12</v>
      </c>
      <c r="B1385" s="20" t="s">
        <v>993</v>
      </c>
    </row>
    <row r="1386" spans="1:2" ht="12.75">
      <c r="A1386" s="20">
        <v>0</v>
      </c>
      <c r="B1386" s="20" t="s">
        <v>284</v>
      </c>
    </row>
    <row r="1387" spans="1:2" ht="12.75">
      <c r="A1387" s="20">
        <v>12</v>
      </c>
      <c r="B1387" s="20" t="s">
        <v>284</v>
      </c>
    </row>
    <row r="1388" spans="1:2" ht="12.75">
      <c r="A1388" s="20">
        <v>5</v>
      </c>
      <c r="B1388" s="20" t="s">
        <v>1733</v>
      </c>
    </row>
    <row r="1389" spans="1:2" ht="12.75">
      <c r="A1389" s="20">
        <v>2</v>
      </c>
      <c r="B1389" s="20" t="s">
        <v>970</v>
      </c>
    </row>
    <row r="1390" spans="1:2" ht="12.75">
      <c r="A1390" s="20">
        <v>0</v>
      </c>
      <c r="B1390" s="20" t="s">
        <v>775</v>
      </c>
    </row>
    <row r="1391" spans="1:2" ht="12.75">
      <c r="A1391" s="20">
        <v>0</v>
      </c>
      <c r="B1391" s="20" t="s">
        <v>1743</v>
      </c>
    </row>
    <row r="1392" spans="1:2" ht="12.75">
      <c r="A1392" s="20">
        <v>0</v>
      </c>
      <c r="B1392" s="20" t="s">
        <v>1209</v>
      </c>
    </row>
    <row r="1393" spans="1:2" ht="12.75">
      <c r="A1393" s="20">
        <v>2</v>
      </c>
      <c r="B1393" s="20" t="s">
        <v>1209</v>
      </c>
    </row>
    <row r="1394" spans="1:2" ht="12.75">
      <c r="A1394" s="20">
        <v>3</v>
      </c>
      <c r="B1394" s="20" t="s">
        <v>1209</v>
      </c>
    </row>
    <row r="1395" spans="1:2" ht="12.75">
      <c r="A1395" s="20">
        <v>3</v>
      </c>
      <c r="B1395" s="20" t="s">
        <v>1209</v>
      </c>
    </row>
    <row r="1396" spans="1:2" ht="12.75">
      <c r="A1396" s="20">
        <v>5</v>
      </c>
      <c r="B1396" s="20" t="s">
        <v>1209</v>
      </c>
    </row>
    <row r="1397" spans="1:2" ht="12.75">
      <c r="A1397" s="20">
        <v>5</v>
      </c>
      <c r="B1397" s="20" t="s">
        <v>1209</v>
      </c>
    </row>
    <row r="1398" spans="1:2" ht="12.75">
      <c r="A1398" s="20">
        <v>12</v>
      </c>
      <c r="B1398" s="20" t="s">
        <v>1209</v>
      </c>
    </row>
    <row r="1399" spans="1:2" ht="12.75">
      <c r="A1399" s="20">
        <v>12</v>
      </c>
      <c r="B1399" s="20" t="s">
        <v>1209</v>
      </c>
    </row>
    <row r="1400" spans="1:2" ht="12.75">
      <c r="A1400" s="20">
        <v>12</v>
      </c>
      <c r="B1400" s="20" t="s">
        <v>1209</v>
      </c>
    </row>
    <row r="1401" spans="1:2" ht="12.75">
      <c r="A1401" s="20">
        <v>12</v>
      </c>
      <c r="B1401" s="20" t="s">
        <v>1209</v>
      </c>
    </row>
    <row r="1402" spans="1:2" ht="12.75">
      <c r="A1402" s="20">
        <v>12</v>
      </c>
      <c r="B1402" s="20" t="s">
        <v>1209</v>
      </c>
    </row>
    <row r="1403" spans="1:2" ht="12.75">
      <c r="A1403" s="20">
        <v>12</v>
      </c>
      <c r="B1403" s="20" t="s">
        <v>1209</v>
      </c>
    </row>
    <row r="1404" spans="1:2" ht="12.75">
      <c r="A1404" s="20">
        <v>12</v>
      </c>
      <c r="B1404" s="20" t="s">
        <v>1209</v>
      </c>
    </row>
    <row r="1405" spans="1:2" ht="12.75">
      <c r="A1405" s="20">
        <v>12</v>
      </c>
      <c r="B1405" s="20" t="s">
        <v>941</v>
      </c>
    </row>
    <row r="1406" spans="1:2" ht="12.75">
      <c r="A1406" s="20">
        <v>12</v>
      </c>
      <c r="B1406" s="20" t="s">
        <v>55</v>
      </c>
    </row>
    <row r="1407" spans="1:2" ht="12.75">
      <c r="A1407" s="20">
        <v>12</v>
      </c>
      <c r="B1407" s="20" t="s">
        <v>55</v>
      </c>
    </row>
    <row r="1408" spans="1:2" ht="12.75">
      <c r="A1408" s="20">
        <v>12</v>
      </c>
      <c r="B1408" s="20" t="s">
        <v>55</v>
      </c>
    </row>
    <row r="1409" spans="1:2" ht="12.75">
      <c r="A1409" s="20">
        <v>12</v>
      </c>
      <c r="B1409" s="20" t="s">
        <v>55</v>
      </c>
    </row>
    <row r="1410" spans="1:2" ht="12.75">
      <c r="A1410" s="20">
        <v>12</v>
      </c>
      <c r="B1410" s="20" t="s">
        <v>55</v>
      </c>
    </row>
    <row r="1411" spans="1:2" ht="12.75">
      <c r="A1411" s="20">
        <v>3</v>
      </c>
      <c r="B1411" s="20" t="s">
        <v>433</v>
      </c>
    </row>
    <row r="1412" spans="1:2" ht="12.75">
      <c r="A1412" s="20">
        <v>2</v>
      </c>
      <c r="B1412" s="20" t="s">
        <v>667</v>
      </c>
    </row>
    <row r="1413" spans="1:2" ht="12.75">
      <c r="A1413" s="20">
        <v>12</v>
      </c>
      <c r="B1413" s="20" t="s">
        <v>652</v>
      </c>
    </row>
    <row r="1414" spans="1:2" ht="12.75">
      <c r="A1414" s="20">
        <v>3</v>
      </c>
      <c r="B1414" s="20" t="s">
        <v>34</v>
      </c>
    </row>
    <row r="1415" spans="1:2" ht="12.75">
      <c r="A1415" s="20">
        <v>3</v>
      </c>
      <c r="B1415" s="20" t="s">
        <v>1320</v>
      </c>
    </row>
    <row r="1416" spans="1:2" ht="12.75">
      <c r="A1416" s="20">
        <v>5</v>
      </c>
      <c r="B1416" s="20" t="s">
        <v>1320</v>
      </c>
    </row>
    <row r="1417" spans="1:2" ht="12.75">
      <c r="A1417" s="20">
        <v>12</v>
      </c>
      <c r="B1417" s="20" t="s">
        <v>1320</v>
      </c>
    </row>
    <row r="1418" spans="1:2" ht="12.75">
      <c r="A1418" s="20">
        <v>12</v>
      </c>
      <c r="B1418" s="20" t="s">
        <v>1320</v>
      </c>
    </row>
    <row r="1419" spans="1:2" ht="12.75">
      <c r="A1419" s="20">
        <v>12</v>
      </c>
      <c r="B1419" s="20" t="s">
        <v>1320</v>
      </c>
    </row>
    <row r="1420" spans="1:2" ht="12.75">
      <c r="A1420" s="20">
        <v>0</v>
      </c>
      <c r="B1420" s="20" t="s">
        <v>147</v>
      </c>
    </row>
    <row r="1421" spans="1:2" ht="12.75">
      <c r="A1421" s="20">
        <v>0</v>
      </c>
      <c r="B1421" s="20" t="s">
        <v>147</v>
      </c>
    </row>
    <row r="1422" spans="1:2" ht="12.75">
      <c r="A1422" s="20">
        <v>0</v>
      </c>
      <c r="B1422" s="20" t="s">
        <v>147</v>
      </c>
    </row>
    <row r="1423" spans="1:2" ht="12.75">
      <c r="A1423" s="20">
        <v>0</v>
      </c>
      <c r="B1423" s="20" t="s">
        <v>147</v>
      </c>
    </row>
    <row r="1424" spans="1:2" ht="12.75">
      <c r="A1424" s="20">
        <v>0</v>
      </c>
      <c r="B1424" s="20" t="s">
        <v>147</v>
      </c>
    </row>
    <row r="1425" spans="1:2" ht="12.75">
      <c r="A1425" s="20">
        <v>0</v>
      </c>
      <c r="B1425" s="20" t="s">
        <v>147</v>
      </c>
    </row>
    <row r="1426" spans="1:2" ht="12.75">
      <c r="A1426" s="20">
        <v>0</v>
      </c>
      <c r="B1426" s="20" t="s">
        <v>147</v>
      </c>
    </row>
    <row r="1427" spans="1:2" ht="12.75">
      <c r="A1427" s="20">
        <v>0</v>
      </c>
      <c r="B1427" s="20" t="s">
        <v>147</v>
      </c>
    </row>
    <row r="1428" spans="1:2" ht="12.75">
      <c r="A1428" s="20">
        <v>0</v>
      </c>
      <c r="B1428" s="20" t="s">
        <v>147</v>
      </c>
    </row>
    <row r="1429" spans="1:2" ht="12.75">
      <c r="A1429" s="20">
        <v>1</v>
      </c>
      <c r="B1429" s="20" t="s">
        <v>147</v>
      </c>
    </row>
    <row r="1430" spans="1:2" ht="12.75">
      <c r="A1430" s="20">
        <v>2</v>
      </c>
      <c r="B1430" s="20" t="s">
        <v>147</v>
      </c>
    </row>
    <row r="1431" spans="1:2" ht="12.75">
      <c r="A1431" s="20">
        <v>2</v>
      </c>
      <c r="B1431" s="20" t="s">
        <v>147</v>
      </c>
    </row>
    <row r="1432" spans="1:2" ht="12.75">
      <c r="A1432" s="20">
        <v>5</v>
      </c>
      <c r="B1432" s="20" t="s">
        <v>147</v>
      </c>
    </row>
    <row r="1433" spans="1:2" ht="12.75">
      <c r="A1433" s="20">
        <v>5</v>
      </c>
      <c r="B1433" s="20" t="s">
        <v>147</v>
      </c>
    </row>
    <row r="1434" spans="1:2" ht="12.75">
      <c r="A1434" s="20">
        <v>5</v>
      </c>
      <c r="B1434" s="20" t="s">
        <v>147</v>
      </c>
    </row>
    <row r="1435" spans="1:2" ht="12.75">
      <c r="A1435" s="20">
        <v>5</v>
      </c>
      <c r="B1435" s="20" t="s">
        <v>147</v>
      </c>
    </row>
    <row r="1436" spans="1:2" ht="12.75">
      <c r="A1436" s="20">
        <v>5</v>
      </c>
      <c r="B1436" s="20" t="s">
        <v>147</v>
      </c>
    </row>
    <row r="1437" spans="1:2" ht="12.75">
      <c r="A1437" s="20">
        <v>5</v>
      </c>
      <c r="B1437" s="20" t="s">
        <v>147</v>
      </c>
    </row>
    <row r="1438" spans="1:2" ht="12.75">
      <c r="A1438" s="20">
        <v>12</v>
      </c>
      <c r="B1438" s="20" t="s">
        <v>147</v>
      </c>
    </row>
    <row r="1439" spans="1:2" ht="12.75">
      <c r="A1439" s="20">
        <v>12</v>
      </c>
      <c r="B1439" s="20" t="s">
        <v>147</v>
      </c>
    </row>
    <row r="1440" spans="1:2" ht="12.75">
      <c r="A1440" s="20">
        <v>12</v>
      </c>
      <c r="B1440" s="20" t="s">
        <v>147</v>
      </c>
    </row>
    <row r="1441" spans="1:2" ht="12.75">
      <c r="A1441" s="20">
        <v>12</v>
      </c>
      <c r="B1441" s="20" t="s">
        <v>147</v>
      </c>
    </row>
    <row r="1442" spans="1:2" ht="12.75">
      <c r="A1442" s="20">
        <v>12</v>
      </c>
      <c r="B1442" s="20" t="s">
        <v>147</v>
      </c>
    </row>
    <row r="1443" spans="1:2" ht="12.75">
      <c r="A1443" s="20">
        <v>12</v>
      </c>
      <c r="B1443" s="20" t="s">
        <v>147</v>
      </c>
    </row>
    <row r="1444" spans="1:2" ht="12.75">
      <c r="A1444" s="20">
        <v>12</v>
      </c>
      <c r="B1444" s="20" t="s">
        <v>147</v>
      </c>
    </row>
    <row r="1445" spans="1:2" ht="12.75">
      <c r="A1445" s="20">
        <v>12</v>
      </c>
      <c r="B1445" s="20" t="s">
        <v>147</v>
      </c>
    </row>
    <row r="1446" spans="1:2" ht="12.75">
      <c r="A1446" s="20">
        <v>12</v>
      </c>
      <c r="B1446" s="20" t="s">
        <v>147</v>
      </c>
    </row>
    <row r="1447" spans="1:2" ht="12.75">
      <c r="A1447" s="20">
        <v>12</v>
      </c>
      <c r="B1447" s="20" t="s">
        <v>147</v>
      </c>
    </row>
    <row r="1448" spans="1:2" ht="12.75">
      <c r="A1448" s="20">
        <v>12</v>
      </c>
      <c r="B1448" s="20" t="s">
        <v>147</v>
      </c>
    </row>
    <row r="1449" spans="1:2" ht="12.75">
      <c r="A1449" s="20">
        <v>12</v>
      </c>
      <c r="B1449" s="20" t="s">
        <v>147</v>
      </c>
    </row>
    <row r="1450" spans="1:2" ht="12.75">
      <c r="A1450" s="20">
        <v>12</v>
      </c>
      <c r="B1450" s="20" t="s">
        <v>147</v>
      </c>
    </row>
    <row r="1451" spans="1:2" ht="12.75">
      <c r="A1451" s="20">
        <v>12</v>
      </c>
      <c r="B1451" s="20" t="s">
        <v>147</v>
      </c>
    </row>
    <row r="1452" spans="1:2" ht="12.75">
      <c r="A1452" s="20">
        <v>12</v>
      </c>
      <c r="B1452" s="20" t="s">
        <v>147</v>
      </c>
    </row>
    <row r="1453" spans="1:2" ht="12.75">
      <c r="A1453" s="20">
        <v>12</v>
      </c>
      <c r="B1453" s="20" t="s">
        <v>147</v>
      </c>
    </row>
    <row r="1454" spans="1:2" ht="12.75">
      <c r="A1454" s="20">
        <v>12</v>
      </c>
      <c r="B1454" s="20" t="s">
        <v>147</v>
      </c>
    </row>
    <row r="1455" spans="1:2" ht="12.75">
      <c r="A1455" s="20">
        <v>12</v>
      </c>
      <c r="B1455" s="20" t="s">
        <v>147</v>
      </c>
    </row>
    <row r="1456" spans="1:2" ht="12.75">
      <c r="A1456" s="20">
        <v>12</v>
      </c>
      <c r="B1456" s="20" t="s">
        <v>147</v>
      </c>
    </row>
    <row r="1457" spans="1:2" ht="12.75">
      <c r="A1457" s="20">
        <v>12</v>
      </c>
      <c r="B1457" s="20" t="s">
        <v>147</v>
      </c>
    </row>
    <row r="1458" spans="1:2" ht="12.75">
      <c r="A1458" s="20">
        <v>0</v>
      </c>
      <c r="B1458" s="20" t="s">
        <v>35</v>
      </c>
    </row>
    <row r="1459" spans="1:2" ht="12.75">
      <c r="A1459" s="20">
        <v>5</v>
      </c>
      <c r="B1459" s="20" t="s">
        <v>35</v>
      </c>
    </row>
    <row r="1460" spans="1:2" ht="12.75">
      <c r="A1460" s="20">
        <v>12</v>
      </c>
      <c r="B1460" s="20" t="s">
        <v>35</v>
      </c>
    </row>
    <row r="1461" spans="1:2" ht="12.75">
      <c r="A1461" s="20">
        <v>12</v>
      </c>
      <c r="B1461" s="20" t="s">
        <v>35</v>
      </c>
    </row>
    <row r="1462" spans="1:2" ht="12.75">
      <c r="A1462" s="20">
        <v>3</v>
      </c>
      <c r="B1462" s="20" t="s">
        <v>1402</v>
      </c>
    </row>
    <row r="1463" spans="1:2" ht="12.75">
      <c r="A1463" s="20">
        <v>0</v>
      </c>
      <c r="B1463" s="20" t="s">
        <v>1074</v>
      </c>
    </row>
    <row r="1464" spans="1:2" ht="12.75">
      <c r="A1464" s="20">
        <v>0</v>
      </c>
      <c r="B1464" s="20" t="s">
        <v>1647</v>
      </c>
    </row>
    <row r="1465" spans="1:2" ht="12.75">
      <c r="A1465" s="20">
        <v>0</v>
      </c>
      <c r="B1465" s="20" t="s">
        <v>1381</v>
      </c>
    </row>
    <row r="1466" spans="1:2" ht="12.75">
      <c r="A1466" s="20">
        <v>0</v>
      </c>
      <c r="B1466" s="20" t="s">
        <v>167</v>
      </c>
    </row>
    <row r="1467" spans="1:2" ht="12.75">
      <c r="A1467" s="20">
        <v>12</v>
      </c>
      <c r="B1467" s="20" t="s">
        <v>167</v>
      </c>
    </row>
    <row r="1468" spans="1:2" ht="12.75">
      <c r="A1468" s="20">
        <v>12</v>
      </c>
      <c r="B1468" s="20" t="s">
        <v>167</v>
      </c>
    </row>
    <row r="1469" spans="1:2" ht="12.75">
      <c r="A1469" s="20">
        <v>12</v>
      </c>
      <c r="B1469" s="20" t="s">
        <v>1309</v>
      </c>
    </row>
    <row r="1470" spans="1:2" ht="12.75">
      <c r="A1470" s="20">
        <v>12</v>
      </c>
      <c r="B1470" s="20" t="s">
        <v>1309</v>
      </c>
    </row>
    <row r="1471" spans="1:2" ht="12.75">
      <c r="A1471" s="20">
        <v>3</v>
      </c>
      <c r="B1471" s="20" t="s">
        <v>1118</v>
      </c>
    </row>
    <row r="1472" spans="1:2" ht="12.75">
      <c r="A1472" s="20">
        <v>12</v>
      </c>
      <c r="B1472" s="20" t="s">
        <v>895</v>
      </c>
    </row>
    <row r="1473" spans="1:2" ht="12.75">
      <c r="A1473" s="20">
        <v>12</v>
      </c>
      <c r="B1473" s="20" t="s">
        <v>895</v>
      </c>
    </row>
    <row r="1474" spans="1:2" ht="12.75">
      <c r="A1474" s="20">
        <v>12</v>
      </c>
      <c r="B1474" s="20" t="s">
        <v>1407</v>
      </c>
    </row>
    <row r="1475" spans="1:2" ht="12.75">
      <c r="A1475" s="20">
        <v>0</v>
      </c>
      <c r="B1475" s="20" t="s">
        <v>427</v>
      </c>
    </row>
    <row r="1476" spans="1:2" ht="12.75">
      <c r="A1476" s="20">
        <v>0</v>
      </c>
      <c r="B1476" s="20" t="s">
        <v>427</v>
      </c>
    </row>
    <row r="1477" spans="1:2" ht="12.75">
      <c r="A1477" s="20">
        <v>0</v>
      </c>
      <c r="B1477" s="20" t="s">
        <v>427</v>
      </c>
    </row>
    <row r="1478" spans="1:2" ht="12.75">
      <c r="A1478" s="20">
        <v>0</v>
      </c>
      <c r="B1478" s="20" t="s">
        <v>427</v>
      </c>
    </row>
    <row r="1479" spans="1:2" ht="12.75">
      <c r="A1479" s="20">
        <v>0</v>
      </c>
      <c r="B1479" s="20" t="s">
        <v>427</v>
      </c>
    </row>
    <row r="1480" spans="1:2" ht="12.75">
      <c r="A1480" s="20">
        <v>0</v>
      </c>
      <c r="B1480" s="20" t="s">
        <v>427</v>
      </c>
    </row>
    <row r="1481" spans="1:2" ht="12.75">
      <c r="A1481" s="20">
        <v>0</v>
      </c>
      <c r="B1481" s="20" t="s">
        <v>427</v>
      </c>
    </row>
    <row r="1482" spans="1:2" ht="12.75">
      <c r="A1482" s="20">
        <v>0</v>
      </c>
      <c r="B1482" s="20" t="s">
        <v>427</v>
      </c>
    </row>
    <row r="1483" spans="1:2" ht="12.75">
      <c r="A1483" s="20">
        <v>0</v>
      </c>
      <c r="B1483" s="20" t="s">
        <v>427</v>
      </c>
    </row>
    <row r="1484" spans="1:2" ht="12.75">
      <c r="A1484" s="20">
        <v>3</v>
      </c>
      <c r="B1484" s="20" t="s">
        <v>427</v>
      </c>
    </row>
    <row r="1485" spans="1:2" ht="12.75">
      <c r="A1485" s="20">
        <v>3</v>
      </c>
      <c r="B1485" s="20" t="s">
        <v>427</v>
      </c>
    </row>
    <row r="1486" spans="1:2" ht="12.75">
      <c r="A1486" s="44" t="s">
        <v>444</v>
      </c>
      <c r="B1486" s="20" t="s">
        <v>427</v>
      </c>
    </row>
    <row r="1487" spans="1:2" ht="12.75">
      <c r="A1487" s="44" t="s">
        <v>444</v>
      </c>
      <c r="B1487" s="20" t="s">
        <v>427</v>
      </c>
    </row>
    <row r="1488" spans="1:2" ht="12.75">
      <c r="A1488" s="44" t="s">
        <v>444</v>
      </c>
      <c r="B1488" s="20" t="s">
        <v>427</v>
      </c>
    </row>
    <row r="1489" spans="1:2" ht="12.75">
      <c r="A1489" s="44" t="s">
        <v>444</v>
      </c>
      <c r="B1489" s="20" t="s">
        <v>427</v>
      </c>
    </row>
    <row r="1490" spans="1:2" ht="12.75">
      <c r="A1490" s="20">
        <v>12</v>
      </c>
      <c r="B1490" s="20" t="s">
        <v>427</v>
      </c>
    </row>
    <row r="1491" spans="1:2" ht="12.75">
      <c r="A1491" s="20">
        <v>12</v>
      </c>
      <c r="B1491" s="20" t="s">
        <v>427</v>
      </c>
    </row>
    <row r="1492" spans="1:2" ht="12.75">
      <c r="A1492" s="20">
        <v>12</v>
      </c>
      <c r="B1492" s="20" t="s">
        <v>427</v>
      </c>
    </row>
    <row r="1493" spans="1:2" ht="12.75">
      <c r="A1493" s="20">
        <v>12</v>
      </c>
      <c r="B1493" s="20" t="s">
        <v>427</v>
      </c>
    </row>
    <row r="1494" spans="1:2" ht="12.75">
      <c r="A1494" s="20">
        <v>5</v>
      </c>
      <c r="B1494" s="20" t="s">
        <v>869</v>
      </c>
    </row>
    <row r="1495" spans="1:2" ht="12.75">
      <c r="A1495" s="20">
        <v>12</v>
      </c>
      <c r="B1495" s="20" t="s">
        <v>869</v>
      </c>
    </row>
    <row r="1496" spans="1:2" ht="12.75">
      <c r="A1496" s="20">
        <v>0</v>
      </c>
      <c r="B1496" s="20" t="s">
        <v>316</v>
      </c>
    </row>
    <row r="1497" spans="1:2" ht="12.75">
      <c r="A1497" s="20">
        <v>0</v>
      </c>
      <c r="B1497" s="20" t="s">
        <v>1566</v>
      </c>
    </row>
    <row r="1498" spans="1:2" ht="12.75">
      <c r="A1498" s="20">
        <v>0</v>
      </c>
      <c r="B1498" s="20" t="s">
        <v>1566</v>
      </c>
    </row>
    <row r="1499" spans="1:2" ht="12.75">
      <c r="A1499" s="20">
        <v>0</v>
      </c>
      <c r="B1499" s="20" t="s">
        <v>1122</v>
      </c>
    </row>
    <row r="1500" spans="1:2" ht="12.75">
      <c r="A1500" s="20">
        <v>0</v>
      </c>
      <c r="B1500" s="20" t="s">
        <v>1076</v>
      </c>
    </row>
    <row r="1501" spans="1:2" ht="12.75">
      <c r="A1501" s="20">
        <v>5</v>
      </c>
      <c r="B1501" s="20"/>
    </row>
    <row r="1502" spans="1:2" ht="12.75">
      <c r="A1502" s="20">
        <v>12</v>
      </c>
      <c r="B1502" s="20"/>
    </row>
    <row r="1503" spans="1:2" ht="12.75">
      <c r="A1503" s="20">
        <v>12</v>
      </c>
      <c r="B1503" s="20"/>
    </row>
    <row r="1504" spans="1:2" ht="12.75">
      <c r="A1504" s="20"/>
      <c r="B1504" s="20"/>
    </row>
    <row r="1505" spans="1:2" ht="12.75">
      <c r="A1505" s="20"/>
      <c r="B1505" s="20"/>
    </row>
    <row r="1506" spans="1:2" ht="12.75">
      <c r="A1506" s="20"/>
      <c r="B1506" s="20"/>
    </row>
    <row r="1507" spans="1:2" ht="12.75">
      <c r="A1507" s="20"/>
      <c r="B1507" s="20"/>
    </row>
    <row r="1508" spans="1:2" ht="12.75">
      <c r="A1508" s="20"/>
      <c r="B1508" s="20"/>
    </row>
    <row r="1509" spans="1:2" ht="12.75">
      <c r="A1509" s="20"/>
      <c r="B1509" s="31"/>
    </row>
    <row r="1510" spans="1:2" ht="12.75">
      <c r="A1510" s="20"/>
      <c r="B1510" s="31"/>
    </row>
    <row r="1511" spans="1:2" ht="12.75">
      <c r="A1511" s="20"/>
      <c r="B1511" s="31"/>
    </row>
    <row r="1512" spans="1:2" ht="12.75">
      <c r="A1512" s="20"/>
      <c r="B1512" s="31"/>
    </row>
    <row r="1513" spans="1:2" ht="12.75">
      <c r="A1513" s="20"/>
      <c r="B1513" s="31"/>
    </row>
    <row r="1514" spans="1:2" ht="12.75">
      <c r="A1514" s="20"/>
      <c r="B1514" s="31"/>
    </row>
    <row r="1515" spans="1:2" ht="12.75">
      <c r="A1515" s="20"/>
      <c r="B1515" s="31"/>
    </row>
    <row r="1516" spans="1:2" ht="12.75">
      <c r="A1516" s="20"/>
      <c r="B1516" s="31"/>
    </row>
    <row r="1517" spans="1:2" ht="12.75">
      <c r="A1517" s="20"/>
      <c r="B1517" s="31"/>
    </row>
    <row r="1518" spans="1:2" ht="12.75">
      <c r="A1518" s="31"/>
      <c r="B1518" s="31"/>
    </row>
    <row r="1519" spans="1:2" ht="12.75">
      <c r="A1519" s="31"/>
      <c r="B1519" s="31"/>
    </row>
    <row r="1520" spans="1:2" ht="12.75">
      <c r="A1520" s="31"/>
      <c r="B1520" s="31"/>
    </row>
    <row r="1521" spans="1:2" ht="12.75">
      <c r="A1521" s="31"/>
      <c r="B1521" s="31"/>
    </row>
    <row r="1522" spans="1:2" ht="12.75">
      <c r="A1522" s="31"/>
      <c r="B1522" s="31"/>
    </row>
    <row r="1523" spans="1:2" ht="12.75">
      <c r="A1523" s="20"/>
      <c r="B1523" s="2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6"/>
  <sheetViews>
    <sheetView zoomScale="85" zoomScaleNormal="85" zoomScalePageLayoutView="0" workbookViewId="0" topLeftCell="A1">
      <selection activeCell="AK36" sqref="AK6:AL36"/>
    </sheetView>
  </sheetViews>
  <sheetFormatPr defaultColWidth="9.00390625" defaultRowHeight="12.75"/>
  <cols>
    <col min="1" max="1" width="5.00390625" style="25" bestFit="1" customWidth="1"/>
    <col min="2" max="2" width="6.00390625" style="25" bestFit="1" customWidth="1"/>
    <col min="3" max="3" width="5.625" style="25" customWidth="1"/>
    <col min="4" max="4" width="8.875" style="25" bestFit="1" customWidth="1"/>
    <col min="5" max="5" width="5.125" style="25" bestFit="1" customWidth="1"/>
    <col min="6" max="6" width="18.875" style="25" bestFit="1" customWidth="1"/>
    <col min="7" max="7" width="18.375" style="25" bestFit="1" customWidth="1"/>
    <col min="8" max="8" width="25.75390625" style="25" bestFit="1" customWidth="1"/>
    <col min="9" max="9" width="8.125" style="25" bestFit="1" customWidth="1"/>
    <col min="10" max="10" width="13.25390625" style="26" bestFit="1" customWidth="1"/>
    <col min="11" max="11" width="18.625" style="30" bestFit="1" customWidth="1"/>
    <col min="12" max="12" width="6.75390625" style="25" bestFit="1" customWidth="1"/>
    <col min="13" max="13" width="6.75390625" style="30" bestFit="1" customWidth="1"/>
    <col min="14" max="14" width="5.125" style="21" bestFit="1" customWidth="1"/>
    <col min="15" max="15" width="4.125" style="25" bestFit="1" customWidth="1"/>
    <col min="16" max="16" width="4.125" style="28" bestFit="1" customWidth="1"/>
    <col min="17" max="17" width="2.00390625" style="30" bestFit="1" customWidth="1"/>
    <col min="18" max="18" width="6.625" style="25" bestFit="1" customWidth="1"/>
    <col min="19" max="19" width="8.75390625" style="25" bestFit="1" customWidth="1"/>
    <col min="20" max="20" width="4.125" style="25" bestFit="1" customWidth="1"/>
    <col min="21" max="21" width="6.125" style="25" bestFit="1" customWidth="1"/>
    <col min="22" max="22" width="6.125" style="28" bestFit="1" customWidth="1"/>
    <col min="23" max="23" width="2.00390625" style="30" bestFit="1" customWidth="1"/>
    <col min="24" max="24" width="6.625" style="28" bestFit="1" customWidth="1"/>
    <col min="25" max="25" width="7.75390625" style="30" bestFit="1" customWidth="1"/>
    <col min="26" max="26" width="7.375" style="25" bestFit="1" customWidth="1"/>
    <col min="27" max="27" width="8.75390625" style="21" bestFit="1" customWidth="1"/>
    <col min="28" max="29" width="6.125" style="25" bestFit="1" customWidth="1"/>
    <col min="30" max="30" width="6.125" style="28" bestFit="1" customWidth="1"/>
    <col min="31" max="31" width="2.00390625" style="30" bestFit="1" customWidth="1"/>
    <col min="32" max="32" width="6.625" style="28" bestFit="1" customWidth="1"/>
    <col min="33" max="33" width="8.75390625" style="30" bestFit="1" customWidth="1"/>
    <col min="34" max="34" width="6.125" style="25" bestFit="1" customWidth="1"/>
    <col min="35" max="35" width="8.75390625" style="25" bestFit="1" customWidth="1"/>
    <col min="36" max="36" width="11.25390625" style="25" customWidth="1"/>
    <col min="37" max="37" width="12.75390625" style="25" bestFit="1" customWidth="1"/>
    <col min="38" max="16384" width="9.125" style="25" customWidth="1"/>
  </cols>
  <sheetData>
    <row r="1" spans="3:30" ht="20.25">
      <c r="C1" s="35" t="s">
        <v>36</v>
      </c>
      <c r="D1" s="22"/>
      <c r="E1" s="22"/>
      <c r="F1" s="22"/>
      <c r="G1" s="22"/>
      <c r="H1" s="24"/>
      <c r="J1" s="23"/>
      <c r="K1" s="71"/>
      <c r="L1" s="22"/>
      <c r="M1" s="34"/>
      <c r="N1" s="33"/>
      <c r="O1" s="22"/>
      <c r="P1" s="22"/>
      <c r="Q1" s="34"/>
      <c r="R1" s="22"/>
      <c r="S1" s="22"/>
      <c r="T1" s="22"/>
      <c r="U1" s="22"/>
      <c r="V1" s="36"/>
      <c r="X1" s="25"/>
      <c r="AD1" s="25"/>
    </row>
    <row r="2" spans="3:37" ht="21" thickBot="1">
      <c r="C2" s="35" t="s">
        <v>131</v>
      </c>
      <c r="D2" s="22"/>
      <c r="E2" s="22"/>
      <c r="F2" s="22"/>
      <c r="G2" s="22"/>
      <c r="H2" s="24"/>
      <c r="J2" s="23"/>
      <c r="K2" s="71"/>
      <c r="L2" s="22"/>
      <c r="M2" s="34"/>
      <c r="N2" s="33"/>
      <c r="O2" s="22"/>
      <c r="P2" s="22"/>
      <c r="Q2" s="34"/>
      <c r="R2" s="22"/>
      <c r="S2" s="22"/>
      <c r="T2" s="22"/>
      <c r="U2" s="22"/>
      <c r="V2" s="36"/>
      <c r="X2" s="25"/>
      <c r="AD2" s="25"/>
      <c r="AK2" s="41"/>
    </row>
    <row r="3" spans="1:38" ht="12.75">
      <c r="A3" s="13" t="s">
        <v>18</v>
      </c>
      <c r="B3" s="16" t="s">
        <v>8</v>
      </c>
      <c r="C3" s="7" t="s">
        <v>24</v>
      </c>
      <c r="D3" s="7" t="s">
        <v>25</v>
      </c>
      <c r="E3" s="16" t="s">
        <v>2</v>
      </c>
      <c r="F3" s="16" t="s">
        <v>3</v>
      </c>
      <c r="G3" s="16" t="s">
        <v>21</v>
      </c>
      <c r="H3" s="16" t="s">
        <v>10</v>
      </c>
      <c r="I3" s="16" t="s">
        <v>11</v>
      </c>
      <c r="J3" s="16" t="s">
        <v>7</v>
      </c>
      <c r="K3" s="16" t="s">
        <v>4</v>
      </c>
      <c r="L3" s="11" t="s">
        <v>1</v>
      </c>
      <c r="M3" s="9" t="s">
        <v>0</v>
      </c>
      <c r="N3" s="14" t="s">
        <v>12</v>
      </c>
      <c r="O3" s="14"/>
      <c r="P3" s="14"/>
      <c r="Q3" s="14"/>
      <c r="R3" s="14"/>
      <c r="S3" s="14"/>
      <c r="T3" s="14" t="s">
        <v>5</v>
      </c>
      <c r="U3" s="14"/>
      <c r="V3" s="14"/>
      <c r="W3" s="14"/>
      <c r="X3" s="14"/>
      <c r="Y3" s="14"/>
      <c r="Z3" s="14" t="s">
        <v>13</v>
      </c>
      <c r="AA3" s="14"/>
      <c r="AB3" s="14" t="s">
        <v>14</v>
      </c>
      <c r="AC3" s="14"/>
      <c r="AD3" s="14"/>
      <c r="AE3" s="14"/>
      <c r="AF3" s="14"/>
      <c r="AG3" s="14"/>
      <c r="AH3" s="14" t="s">
        <v>15</v>
      </c>
      <c r="AI3" s="14"/>
      <c r="AJ3" s="18" t="s">
        <v>9</v>
      </c>
      <c r="AK3" s="18" t="s">
        <v>32</v>
      </c>
      <c r="AL3" s="13" t="s">
        <v>18</v>
      </c>
    </row>
    <row r="4" spans="1:38" s="27" customFormat="1" ht="13.5" customHeight="1" thickBot="1">
      <c r="A4" s="12"/>
      <c r="B4" s="15"/>
      <c r="C4" s="6"/>
      <c r="D4" s="6"/>
      <c r="E4" s="15"/>
      <c r="F4" s="15"/>
      <c r="G4" s="15"/>
      <c r="H4" s="15"/>
      <c r="I4" s="15"/>
      <c r="J4" s="15"/>
      <c r="K4" s="15"/>
      <c r="L4" s="10"/>
      <c r="M4" s="8"/>
      <c r="N4" s="37">
        <v>1</v>
      </c>
      <c r="O4" s="38">
        <v>2</v>
      </c>
      <c r="P4" s="38">
        <v>3</v>
      </c>
      <c r="Q4" s="37">
        <v>4</v>
      </c>
      <c r="R4" s="37" t="s">
        <v>6</v>
      </c>
      <c r="S4" s="39" t="s">
        <v>0</v>
      </c>
      <c r="T4" s="37">
        <v>1</v>
      </c>
      <c r="U4" s="37">
        <v>2</v>
      </c>
      <c r="V4" s="37">
        <v>3</v>
      </c>
      <c r="W4" s="37">
        <v>4</v>
      </c>
      <c r="X4" s="37" t="s">
        <v>6</v>
      </c>
      <c r="Y4" s="39" t="s">
        <v>0</v>
      </c>
      <c r="Z4" s="37" t="s">
        <v>16</v>
      </c>
      <c r="AA4" s="39" t="s">
        <v>0</v>
      </c>
      <c r="AB4" s="37">
        <v>1</v>
      </c>
      <c r="AC4" s="38">
        <v>2</v>
      </c>
      <c r="AD4" s="37">
        <v>3</v>
      </c>
      <c r="AE4" s="37">
        <v>4</v>
      </c>
      <c r="AF4" s="37" t="s">
        <v>6</v>
      </c>
      <c r="AG4" s="39" t="s">
        <v>0</v>
      </c>
      <c r="AH4" s="37" t="s">
        <v>17</v>
      </c>
      <c r="AI4" s="39" t="s">
        <v>0</v>
      </c>
      <c r="AJ4" s="17"/>
      <c r="AK4" s="17"/>
      <c r="AL4" s="12"/>
    </row>
    <row r="5" spans="1:38" ht="12.75">
      <c r="A5" s="20"/>
      <c r="B5" s="20"/>
      <c r="C5" s="20"/>
      <c r="D5" s="20"/>
      <c r="E5" s="20"/>
      <c r="F5" s="31" t="s">
        <v>129</v>
      </c>
      <c r="G5" s="31" t="s">
        <v>127</v>
      </c>
      <c r="H5" s="20"/>
      <c r="I5" s="20"/>
      <c r="J5" s="46"/>
      <c r="K5" s="20"/>
      <c r="L5" s="19"/>
      <c r="M5" s="32"/>
      <c r="N5" s="29"/>
      <c r="O5" s="20"/>
      <c r="P5" s="31"/>
      <c r="Q5" s="32"/>
      <c r="R5" s="20"/>
      <c r="S5" s="32"/>
      <c r="T5" s="20"/>
      <c r="U5" s="20"/>
      <c r="V5" s="31"/>
      <c r="W5" s="32"/>
      <c r="X5" s="31"/>
      <c r="Y5" s="32"/>
      <c r="Z5" s="20"/>
      <c r="AA5" s="32"/>
      <c r="AB5" s="20"/>
      <c r="AC5" s="20"/>
      <c r="AD5" s="31"/>
      <c r="AE5" s="32"/>
      <c r="AF5" s="31"/>
      <c r="AG5" s="32"/>
      <c r="AH5" s="20"/>
      <c r="AI5" s="32"/>
      <c r="AJ5" s="20"/>
      <c r="AK5" s="20"/>
      <c r="AL5" s="20"/>
    </row>
    <row r="6" spans="1:38" ht="12.75">
      <c r="A6" s="20">
        <v>12</v>
      </c>
      <c r="B6" s="20">
        <v>1</v>
      </c>
      <c r="C6" s="20" t="s">
        <v>27</v>
      </c>
      <c r="D6" s="20" t="s">
        <v>132</v>
      </c>
      <c r="E6" s="20">
        <v>44</v>
      </c>
      <c r="F6" s="20" t="s">
        <v>133</v>
      </c>
      <c r="G6" s="20" t="s">
        <v>134</v>
      </c>
      <c r="H6" s="20" t="s">
        <v>23</v>
      </c>
      <c r="I6" s="20" t="s">
        <v>20</v>
      </c>
      <c r="J6" s="46">
        <v>37720</v>
      </c>
      <c r="K6" s="20" t="s">
        <v>135</v>
      </c>
      <c r="L6" s="19">
        <v>35.6</v>
      </c>
      <c r="M6" s="32"/>
      <c r="N6" s="29">
        <v>20</v>
      </c>
      <c r="O6" s="20">
        <v>35</v>
      </c>
      <c r="P6" s="72">
        <v>40</v>
      </c>
      <c r="Q6" s="32"/>
      <c r="R6" s="20">
        <v>35</v>
      </c>
      <c r="S6" s="32">
        <f>R6*M6</f>
        <v>0</v>
      </c>
      <c r="T6" s="20">
        <v>20</v>
      </c>
      <c r="U6" s="72">
        <v>25</v>
      </c>
      <c r="V6" s="31"/>
      <c r="W6" s="32"/>
      <c r="X6" s="31">
        <v>20</v>
      </c>
      <c r="Y6" s="32">
        <f>X6*M6</f>
        <v>0</v>
      </c>
      <c r="Z6" s="20">
        <f>X6+R6</f>
        <v>55</v>
      </c>
      <c r="AA6" s="32">
        <f>Z6*M6</f>
        <v>0</v>
      </c>
      <c r="AB6" s="20">
        <v>30</v>
      </c>
      <c r="AC6" s="20">
        <v>35</v>
      </c>
      <c r="AD6" s="31">
        <v>40</v>
      </c>
      <c r="AE6" s="32"/>
      <c r="AF6" s="31">
        <v>40</v>
      </c>
      <c r="AG6" s="32">
        <f>AF6*M6</f>
        <v>0</v>
      </c>
      <c r="AH6" s="20">
        <f>AF6+Z6</f>
        <v>95</v>
      </c>
      <c r="AI6" s="32">
        <f>AH6*M6</f>
        <v>0</v>
      </c>
      <c r="AJ6" s="20"/>
      <c r="AK6" s="20"/>
      <c r="AL6" s="20">
        <v>12</v>
      </c>
    </row>
    <row r="7" spans="1:38" ht="12.75">
      <c r="A7" s="20">
        <v>12</v>
      </c>
      <c r="B7" s="20">
        <v>1</v>
      </c>
      <c r="C7" s="20" t="s">
        <v>27</v>
      </c>
      <c r="D7" s="20" t="s">
        <v>132</v>
      </c>
      <c r="E7" s="20">
        <v>44</v>
      </c>
      <c r="F7" s="20" t="s">
        <v>136</v>
      </c>
      <c r="G7" s="20" t="s">
        <v>134</v>
      </c>
      <c r="H7" s="20" t="s">
        <v>23</v>
      </c>
      <c r="I7" s="20" t="s">
        <v>20</v>
      </c>
      <c r="J7" s="46">
        <v>39259</v>
      </c>
      <c r="K7" s="20" t="s">
        <v>137</v>
      </c>
      <c r="L7" s="19">
        <v>42.65</v>
      </c>
      <c r="M7" s="32"/>
      <c r="N7" s="29">
        <v>25</v>
      </c>
      <c r="O7" s="72">
        <v>35</v>
      </c>
      <c r="P7" s="72">
        <v>35</v>
      </c>
      <c r="Q7" s="32"/>
      <c r="R7" s="20">
        <v>25</v>
      </c>
      <c r="S7" s="32">
        <f>R7*M7</f>
        <v>0</v>
      </c>
      <c r="T7" s="20">
        <v>20</v>
      </c>
      <c r="U7" s="72">
        <v>25</v>
      </c>
      <c r="V7" s="31"/>
      <c r="W7" s="32"/>
      <c r="X7" s="31">
        <v>20</v>
      </c>
      <c r="Y7" s="32">
        <f>X7*M7</f>
        <v>0</v>
      </c>
      <c r="Z7" s="20">
        <f>X7+R7</f>
        <v>45</v>
      </c>
      <c r="AA7" s="32">
        <f>Z7*M7</f>
        <v>0</v>
      </c>
      <c r="AB7" s="20">
        <v>35</v>
      </c>
      <c r="AC7" s="20">
        <v>45</v>
      </c>
      <c r="AD7" s="31">
        <v>50</v>
      </c>
      <c r="AE7" s="32"/>
      <c r="AF7" s="31">
        <v>50</v>
      </c>
      <c r="AG7" s="32">
        <f>AF7*M7</f>
        <v>0</v>
      </c>
      <c r="AH7" s="20">
        <f>AF7+Z7</f>
        <v>95</v>
      </c>
      <c r="AI7" s="32">
        <f>AH7*M7</f>
        <v>0</v>
      </c>
      <c r="AJ7" s="20"/>
      <c r="AK7" s="20" t="s">
        <v>161</v>
      </c>
      <c r="AL7" s="20">
        <v>12</v>
      </c>
    </row>
    <row r="8" spans="1:38" ht="12.75">
      <c r="A8" s="20">
        <v>12</v>
      </c>
      <c r="B8" s="20">
        <v>1</v>
      </c>
      <c r="C8" s="20" t="s">
        <v>27</v>
      </c>
      <c r="D8" s="20" t="s">
        <v>132</v>
      </c>
      <c r="E8" s="20">
        <v>52</v>
      </c>
      <c r="F8" s="20" t="s">
        <v>138</v>
      </c>
      <c r="G8" s="20" t="s">
        <v>134</v>
      </c>
      <c r="H8" s="20" t="s">
        <v>23</v>
      </c>
      <c r="I8" s="20" t="s">
        <v>20</v>
      </c>
      <c r="J8" s="46">
        <v>38429</v>
      </c>
      <c r="K8" s="20" t="s">
        <v>137</v>
      </c>
      <c r="L8" s="19">
        <v>50</v>
      </c>
      <c r="M8" s="32"/>
      <c r="N8" s="29">
        <v>45</v>
      </c>
      <c r="O8" s="72">
        <v>50</v>
      </c>
      <c r="P8" s="72">
        <v>50</v>
      </c>
      <c r="Q8" s="32"/>
      <c r="R8" s="20">
        <v>45</v>
      </c>
      <c r="S8" s="32">
        <f>R8*M8</f>
        <v>0</v>
      </c>
      <c r="T8" s="20">
        <v>35</v>
      </c>
      <c r="U8" s="20">
        <v>40</v>
      </c>
      <c r="V8" s="73">
        <v>42.5</v>
      </c>
      <c r="W8" s="32"/>
      <c r="X8" s="31">
        <v>40</v>
      </c>
      <c r="Y8" s="32">
        <f>X8*M8</f>
        <v>0</v>
      </c>
      <c r="Z8" s="20">
        <f>X8+R8</f>
        <v>85</v>
      </c>
      <c r="AA8" s="32">
        <f>Z8*M8</f>
        <v>0</v>
      </c>
      <c r="AB8" s="20">
        <v>55</v>
      </c>
      <c r="AC8" s="20">
        <v>70</v>
      </c>
      <c r="AD8" s="31">
        <v>75</v>
      </c>
      <c r="AE8" s="32"/>
      <c r="AF8" s="31">
        <v>75</v>
      </c>
      <c r="AG8" s="32">
        <f>AF8*M8</f>
        <v>0</v>
      </c>
      <c r="AH8" s="20">
        <f>AF8+Z8</f>
        <v>160</v>
      </c>
      <c r="AI8" s="32">
        <f>AH8*M8</f>
        <v>0</v>
      </c>
      <c r="AJ8" s="20"/>
      <c r="AK8" s="20" t="s">
        <v>161</v>
      </c>
      <c r="AL8" s="20">
        <v>12</v>
      </c>
    </row>
    <row r="9" spans="1:38" ht="12.75">
      <c r="A9" s="20"/>
      <c r="B9" s="20"/>
      <c r="C9" s="20"/>
      <c r="D9" s="20"/>
      <c r="E9" s="20"/>
      <c r="F9" s="31" t="s">
        <v>126</v>
      </c>
      <c r="G9" s="31" t="s">
        <v>130</v>
      </c>
      <c r="H9" s="20"/>
      <c r="I9" s="20"/>
      <c r="J9" s="46"/>
      <c r="K9" s="20"/>
      <c r="L9" s="19"/>
      <c r="M9" s="32"/>
      <c r="N9" s="29"/>
      <c r="O9" s="20"/>
      <c r="P9" s="31"/>
      <c r="Q9" s="32"/>
      <c r="R9" s="20"/>
      <c r="S9" s="32"/>
      <c r="T9" s="20"/>
      <c r="U9" s="20"/>
      <c r="V9" s="31"/>
      <c r="W9" s="32"/>
      <c r="X9" s="31"/>
      <c r="Y9" s="32"/>
      <c r="Z9" s="20"/>
      <c r="AA9" s="32"/>
      <c r="AB9" s="20"/>
      <c r="AC9" s="20"/>
      <c r="AD9" s="31"/>
      <c r="AE9" s="32"/>
      <c r="AF9" s="31"/>
      <c r="AG9" s="32"/>
      <c r="AH9" s="20"/>
      <c r="AI9" s="32"/>
      <c r="AJ9" s="20"/>
      <c r="AK9" s="20"/>
      <c r="AL9" s="20"/>
    </row>
    <row r="10" spans="1:38" ht="12.75">
      <c r="A10" s="20">
        <v>0</v>
      </c>
      <c r="B10" s="20" t="s">
        <v>172</v>
      </c>
      <c r="C10" s="20" t="s">
        <v>27</v>
      </c>
      <c r="D10" s="20" t="s">
        <v>132</v>
      </c>
      <c r="E10" s="20">
        <v>67.5</v>
      </c>
      <c r="F10" s="20" t="s">
        <v>146</v>
      </c>
      <c r="G10" s="20" t="s">
        <v>147</v>
      </c>
      <c r="H10" s="20" t="s">
        <v>35</v>
      </c>
      <c r="I10" s="20" t="s">
        <v>20</v>
      </c>
      <c r="J10" s="46">
        <v>36541</v>
      </c>
      <c r="K10" s="20" t="s">
        <v>142</v>
      </c>
      <c r="L10" s="19">
        <v>63.5</v>
      </c>
      <c r="M10" s="32"/>
      <c r="N10" s="74">
        <v>110</v>
      </c>
      <c r="O10" s="72">
        <v>110</v>
      </c>
      <c r="P10" s="73">
        <v>110</v>
      </c>
      <c r="Q10" s="32"/>
      <c r="R10" s="20">
        <v>0</v>
      </c>
      <c r="S10" s="32">
        <f>R10*M10</f>
        <v>0</v>
      </c>
      <c r="T10" s="73"/>
      <c r="U10" s="73"/>
      <c r="V10" s="73"/>
      <c r="W10" s="32"/>
      <c r="X10" s="31"/>
      <c r="Y10" s="32">
        <f>X10*M10</f>
        <v>0</v>
      </c>
      <c r="Z10" s="20">
        <f>X10+R10</f>
        <v>0</v>
      </c>
      <c r="AA10" s="32">
        <f>Z10*M10</f>
        <v>0</v>
      </c>
      <c r="AB10" s="73"/>
      <c r="AC10" s="73"/>
      <c r="AD10" s="73"/>
      <c r="AE10" s="32"/>
      <c r="AF10" s="31"/>
      <c r="AG10" s="32">
        <f>AF10*M10</f>
        <v>0</v>
      </c>
      <c r="AH10" s="20">
        <f>AF10+Z10</f>
        <v>0</v>
      </c>
      <c r="AI10" s="32">
        <f>AH10*M10</f>
        <v>0</v>
      </c>
      <c r="AJ10" s="20"/>
      <c r="AK10" s="20" t="s">
        <v>155</v>
      </c>
      <c r="AL10" s="20">
        <v>0</v>
      </c>
    </row>
    <row r="11" spans="1:38" ht="12.75">
      <c r="A11" s="20">
        <v>12</v>
      </c>
      <c r="B11" s="20">
        <v>1</v>
      </c>
      <c r="C11" s="20" t="s">
        <v>27</v>
      </c>
      <c r="D11" s="20" t="s">
        <v>132</v>
      </c>
      <c r="E11" s="20">
        <v>90</v>
      </c>
      <c r="F11" s="20" t="s">
        <v>168</v>
      </c>
      <c r="G11" s="20" t="s">
        <v>169</v>
      </c>
      <c r="H11" s="20" t="s">
        <v>170</v>
      </c>
      <c r="I11" s="20" t="s">
        <v>169</v>
      </c>
      <c r="J11" s="46">
        <v>20361</v>
      </c>
      <c r="K11" s="20" t="s">
        <v>19</v>
      </c>
      <c r="L11" s="19">
        <v>85.3</v>
      </c>
      <c r="M11" s="32"/>
      <c r="N11" s="74">
        <v>100</v>
      </c>
      <c r="O11" s="20">
        <v>110</v>
      </c>
      <c r="P11" s="73">
        <v>120</v>
      </c>
      <c r="Q11" s="32"/>
      <c r="R11" s="20">
        <v>110</v>
      </c>
      <c r="S11" s="32">
        <f>R11*M11</f>
        <v>0</v>
      </c>
      <c r="T11" s="20"/>
      <c r="U11" s="20"/>
      <c r="V11" s="31"/>
      <c r="W11" s="32"/>
      <c r="X11" s="31"/>
      <c r="Y11" s="32">
        <f>X11*M11</f>
        <v>0</v>
      </c>
      <c r="Z11" s="20">
        <f>X11+R11</f>
        <v>110</v>
      </c>
      <c r="AA11" s="32">
        <f>Z11*M11</f>
        <v>0</v>
      </c>
      <c r="AB11" s="20"/>
      <c r="AC11" s="20"/>
      <c r="AD11" s="31"/>
      <c r="AE11" s="32"/>
      <c r="AF11" s="31"/>
      <c r="AG11" s="32">
        <f>AF11*M11</f>
        <v>0</v>
      </c>
      <c r="AH11" s="20">
        <f>AF11+Z11</f>
        <v>110</v>
      </c>
      <c r="AI11" s="32">
        <f>AH11*M11</f>
        <v>0</v>
      </c>
      <c r="AJ11" s="20"/>
      <c r="AK11" s="20"/>
      <c r="AL11" s="20">
        <v>12</v>
      </c>
    </row>
    <row r="12" spans="1:38" ht="12.75">
      <c r="A12" s="20">
        <v>12</v>
      </c>
      <c r="B12" s="20">
        <v>1</v>
      </c>
      <c r="C12" s="20" t="s">
        <v>27</v>
      </c>
      <c r="D12" s="20" t="s">
        <v>132</v>
      </c>
      <c r="E12" s="20">
        <v>90</v>
      </c>
      <c r="F12" s="20" t="s">
        <v>168</v>
      </c>
      <c r="G12" s="20" t="s">
        <v>169</v>
      </c>
      <c r="H12" s="20" t="s">
        <v>170</v>
      </c>
      <c r="I12" s="20" t="s">
        <v>169</v>
      </c>
      <c r="J12" s="46">
        <v>20361</v>
      </c>
      <c r="K12" s="20" t="s">
        <v>171</v>
      </c>
      <c r="L12" s="19">
        <v>85.3</v>
      </c>
      <c r="M12" s="32"/>
      <c r="N12" s="74">
        <v>100</v>
      </c>
      <c r="O12" s="20">
        <v>110</v>
      </c>
      <c r="P12" s="73">
        <v>120</v>
      </c>
      <c r="Q12" s="32"/>
      <c r="R12" s="20">
        <v>110</v>
      </c>
      <c r="S12" s="32">
        <f>R12*M12</f>
        <v>0</v>
      </c>
      <c r="T12" s="20"/>
      <c r="U12" s="20"/>
      <c r="V12" s="31"/>
      <c r="W12" s="32"/>
      <c r="X12" s="31"/>
      <c r="Y12" s="32">
        <f>X12*M12</f>
        <v>0</v>
      </c>
      <c r="Z12" s="20">
        <f>X12+R12</f>
        <v>110</v>
      </c>
      <c r="AA12" s="32">
        <f>Z12*M12</f>
        <v>0</v>
      </c>
      <c r="AB12" s="20"/>
      <c r="AC12" s="20"/>
      <c r="AD12" s="31"/>
      <c r="AE12" s="32"/>
      <c r="AF12" s="31"/>
      <c r="AG12" s="32">
        <f>AF12*M12</f>
        <v>0</v>
      </c>
      <c r="AH12" s="20">
        <f>AF12+Z12</f>
        <v>110</v>
      </c>
      <c r="AI12" s="32">
        <f>AH12*M12</f>
        <v>0</v>
      </c>
      <c r="AJ12" s="20"/>
      <c r="AK12" s="20"/>
      <c r="AL12" s="20">
        <v>12</v>
      </c>
    </row>
    <row r="13" spans="1:38" ht="12.75">
      <c r="A13" s="20"/>
      <c r="B13" s="20"/>
      <c r="C13" s="20"/>
      <c r="D13" s="20"/>
      <c r="E13" s="20"/>
      <c r="F13" s="31" t="s">
        <v>128</v>
      </c>
      <c r="G13" s="31" t="s">
        <v>130</v>
      </c>
      <c r="H13" s="20"/>
      <c r="I13" s="20"/>
      <c r="J13" s="46"/>
      <c r="K13" s="20"/>
      <c r="L13" s="19"/>
      <c r="M13" s="32"/>
      <c r="N13" s="29"/>
      <c r="O13" s="20"/>
      <c r="P13" s="31"/>
      <c r="Q13" s="32"/>
      <c r="R13" s="20"/>
      <c r="S13" s="32"/>
      <c r="T13" s="20"/>
      <c r="U13" s="20"/>
      <c r="V13" s="31"/>
      <c r="W13" s="32"/>
      <c r="X13" s="31"/>
      <c r="Y13" s="32"/>
      <c r="Z13" s="20"/>
      <c r="AA13" s="32"/>
      <c r="AB13" s="20"/>
      <c r="AC13" s="20"/>
      <c r="AD13" s="31"/>
      <c r="AE13" s="32"/>
      <c r="AF13" s="31"/>
      <c r="AG13" s="32"/>
      <c r="AH13" s="20"/>
      <c r="AI13" s="32"/>
      <c r="AJ13" s="20"/>
      <c r="AK13" s="20"/>
      <c r="AL13" s="20"/>
    </row>
    <row r="14" spans="1:38" ht="12.75">
      <c r="A14" s="20">
        <v>12</v>
      </c>
      <c r="B14" s="20">
        <v>1</v>
      </c>
      <c r="C14" s="20" t="s">
        <v>27</v>
      </c>
      <c r="D14" s="20" t="s">
        <v>132</v>
      </c>
      <c r="E14" s="20">
        <v>67.5</v>
      </c>
      <c r="F14" s="20" t="s">
        <v>143</v>
      </c>
      <c r="G14" s="20" t="s">
        <v>134</v>
      </c>
      <c r="H14" s="20" t="s">
        <v>23</v>
      </c>
      <c r="I14" s="20" t="s">
        <v>20</v>
      </c>
      <c r="J14" s="46" t="s">
        <v>173</v>
      </c>
      <c r="K14" s="20" t="s">
        <v>19</v>
      </c>
      <c r="L14" s="19">
        <v>66.6</v>
      </c>
      <c r="M14" s="32"/>
      <c r="N14" s="29"/>
      <c r="O14" s="72"/>
      <c r="P14" s="20"/>
      <c r="Q14" s="32"/>
      <c r="R14" s="20"/>
      <c r="S14" s="32">
        <f aca="true" t="shared" si="0" ref="S14:S22">R14*M14</f>
        <v>0</v>
      </c>
      <c r="T14" s="20"/>
      <c r="U14" s="20"/>
      <c r="V14" s="73"/>
      <c r="W14" s="32"/>
      <c r="X14" s="31"/>
      <c r="Y14" s="32">
        <f aca="true" t="shared" si="1" ref="Y14:Y22">X14*M14</f>
        <v>0</v>
      </c>
      <c r="Z14" s="20">
        <f aca="true" t="shared" si="2" ref="Z14:Z22">X14+R14</f>
        <v>0</v>
      </c>
      <c r="AA14" s="32">
        <f aca="true" t="shared" si="3" ref="AA14:AA22">Z14*M14</f>
        <v>0</v>
      </c>
      <c r="AB14" s="20">
        <v>105</v>
      </c>
      <c r="AC14" s="20">
        <v>115</v>
      </c>
      <c r="AD14" s="31">
        <v>125</v>
      </c>
      <c r="AE14" s="32"/>
      <c r="AF14" s="31">
        <v>125</v>
      </c>
      <c r="AG14" s="32">
        <f aca="true" t="shared" si="4" ref="AG14:AG22">AF14*M14</f>
        <v>0</v>
      </c>
      <c r="AH14" s="20">
        <f aca="true" t="shared" si="5" ref="AH14:AH22">AF14+Z14</f>
        <v>125</v>
      </c>
      <c r="AI14" s="32">
        <f aca="true" t="shared" si="6" ref="AI14:AI22">AH14*M14</f>
        <v>0</v>
      </c>
      <c r="AJ14" s="20"/>
      <c r="AK14" s="20"/>
      <c r="AL14" s="20">
        <v>12</v>
      </c>
    </row>
    <row r="15" spans="1:38" ht="12.75">
      <c r="A15" s="20">
        <v>12</v>
      </c>
      <c r="B15" s="20">
        <v>1</v>
      </c>
      <c r="C15" s="20" t="s">
        <v>27</v>
      </c>
      <c r="D15" s="20" t="s">
        <v>132</v>
      </c>
      <c r="E15" s="20">
        <v>67.5</v>
      </c>
      <c r="F15" s="20" t="s">
        <v>146</v>
      </c>
      <c r="G15" s="20" t="s">
        <v>147</v>
      </c>
      <c r="H15" s="20" t="s">
        <v>35</v>
      </c>
      <c r="I15" s="20" t="s">
        <v>20</v>
      </c>
      <c r="J15" s="46">
        <v>36541</v>
      </c>
      <c r="K15" s="20" t="s">
        <v>142</v>
      </c>
      <c r="L15" s="19">
        <v>63.5</v>
      </c>
      <c r="M15" s="32"/>
      <c r="N15" s="74"/>
      <c r="O15" s="72"/>
      <c r="P15" s="73"/>
      <c r="Q15" s="32"/>
      <c r="R15" s="20"/>
      <c r="S15" s="32">
        <f t="shared" si="0"/>
        <v>0</v>
      </c>
      <c r="T15" s="73"/>
      <c r="U15" s="73"/>
      <c r="V15" s="73"/>
      <c r="W15" s="32"/>
      <c r="X15" s="31"/>
      <c r="Y15" s="32">
        <f t="shared" si="1"/>
        <v>0</v>
      </c>
      <c r="Z15" s="20">
        <f t="shared" si="2"/>
        <v>0</v>
      </c>
      <c r="AA15" s="32">
        <f t="shared" si="3"/>
        <v>0</v>
      </c>
      <c r="AB15" s="20">
        <v>150</v>
      </c>
      <c r="AC15" s="20">
        <v>160</v>
      </c>
      <c r="AD15" s="20">
        <v>165</v>
      </c>
      <c r="AE15" s="32"/>
      <c r="AF15" s="31">
        <v>165</v>
      </c>
      <c r="AG15" s="32">
        <f t="shared" si="4"/>
        <v>0</v>
      </c>
      <c r="AH15" s="20">
        <f t="shared" si="5"/>
        <v>165</v>
      </c>
      <c r="AI15" s="32">
        <f t="shared" si="6"/>
        <v>0</v>
      </c>
      <c r="AJ15" s="20"/>
      <c r="AK15" s="20" t="s">
        <v>155</v>
      </c>
      <c r="AL15" s="20">
        <v>12</v>
      </c>
    </row>
    <row r="16" spans="1:38" ht="12.75">
      <c r="A16" s="20">
        <v>12</v>
      </c>
      <c r="B16" s="20">
        <v>1</v>
      </c>
      <c r="C16" s="20" t="s">
        <v>27</v>
      </c>
      <c r="D16" s="20" t="s">
        <v>132</v>
      </c>
      <c r="E16" s="20">
        <v>75</v>
      </c>
      <c r="F16" s="20" t="s">
        <v>150</v>
      </c>
      <c r="G16" s="20" t="s">
        <v>55</v>
      </c>
      <c r="H16" s="20" t="s">
        <v>35</v>
      </c>
      <c r="I16" s="20" t="s">
        <v>20</v>
      </c>
      <c r="J16" s="46">
        <v>27950</v>
      </c>
      <c r="K16" s="42" t="s">
        <v>151</v>
      </c>
      <c r="L16" s="19">
        <v>71.9</v>
      </c>
      <c r="M16" s="32">
        <v>0.6936</v>
      </c>
      <c r="N16" s="29"/>
      <c r="O16" s="20"/>
      <c r="P16" s="31"/>
      <c r="Q16" s="32"/>
      <c r="R16" s="20"/>
      <c r="S16" s="32">
        <f t="shared" si="0"/>
        <v>0</v>
      </c>
      <c r="T16" s="20"/>
      <c r="U16" s="72"/>
      <c r="V16" s="31"/>
      <c r="W16" s="32"/>
      <c r="X16" s="31"/>
      <c r="Y16" s="32">
        <f t="shared" si="1"/>
        <v>0</v>
      </c>
      <c r="Z16" s="20">
        <f t="shared" si="2"/>
        <v>0</v>
      </c>
      <c r="AA16" s="32">
        <f t="shared" si="3"/>
        <v>0</v>
      </c>
      <c r="AB16" s="20">
        <v>100</v>
      </c>
      <c r="AC16" s="20">
        <v>110</v>
      </c>
      <c r="AD16" s="73">
        <v>120</v>
      </c>
      <c r="AE16" s="32"/>
      <c r="AF16" s="31">
        <v>110</v>
      </c>
      <c r="AG16" s="32">
        <f t="shared" si="4"/>
        <v>76.29599999999999</v>
      </c>
      <c r="AH16" s="20">
        <f t="shared" si="5"/>
        <v>110</v>
      </c>
      <c r="AI16" s="32">
        <f t="shared" si="6"/>
        <v>76.29599999999999</v>
      </c>
      <c r="AJ16" s="20"/>
      <c r="AK16" s="20" t="s">
        <v>152</v>
      </c>
      <c r="AL16" s="20">
        <v>12</v>
      </c>
    </row>
    <row r="17" spans="1:38" ht="12.75">
      <c r="A17" s="20">
        <v>12</v>
      </c>
      <c r="B17" s="20">
        <v>1</v>
      </c>
      <c r="C17" s="20" t="s">
        <v>27</v>
      </c>
      <c r="D17" s="20" t="s">
        <v>132</v>
      </c>
      <c r="E17" s="20">
        <v>82.5</v>
      </c>
      <c r="F17" s="20" t="s">
        <v>153</v>
      </c>
      <c r="G17" s="20" t="s">
        <v>134</v>
      </c>
      <c r="H17" s="20" t="s">
        <v>23</v>
      </c>
      <c r="I17" s="20" t="s">
        <v>20</v>
      </c>
      <c r="J17" s="46">
        <v>33411</v>
      </c>
      <c r="K17" s="20" t="s">
        <v>19</v>
      </c>
      <c r="L17" s="20">
        <v>78.45</v>
      </c>
      <c r="M17" s="29"/>
      <c r="N17" s="29"/>
      <c r="O17" s="20"/>
      <c r="P17" s="31"/>
      <c r="Q17" s="32"/>
      <c r="R17" s="20"/>
      <c r="S17" s="32">
        <f t="shared" si="0"/>
        <v>0</v>
      </c>
      <c r="T17" s="20"/>
      <c r="U17" s="20"/>
      <c r="V17" s="31"/>
      <c r="W17" s="32"/>
      <c r="X17" s="31"/>
      <c r="Y17" s="32">
        <f t="shared" si="1"/>
        <v>0</v>
      </c>
      <c r="Z17" s="20">
        <f t="shared" si="2"/>
        <v>0</v>
      </c>
      <c r="AA17" s="32">
        <f t="shared" si="3"/>
        <v>0</v>
      </c>
      <c r="AB17" s="20">
        <v>115</v>
      </c>
      <c r="AC17" s="20">
        <v>127.5</v>
      </c>
      <c r="AD17" s="31">
        <v>130</v>
      </c>
      <c r="AE17" s="32"/>
      <c r="AF17" s="31">
        <v>130</v>
      </c>
      <c r="AG17" s="32">
        <f t="shared" si="4"/>
        <v>0</v>
      </c>
      <c r="AH17" s="20">
        <f t="shared" si="5"/>
        <v>130</v>
      </c>
      <c r="AI17" s="32">
        <f t="shared" si="6"/>
        <v>0</v>
      </c>
      <c r="AJ17" s="20"/>
      <c r="AK17" s="20"/>
      <c r="AL17" s="20">
        <v>12</v>
      </c>
    </row>
    <row r="18" spans="1:38" ht="12.75">
      <c r="A18" s="20">
        <v>12</v>
      </c>
      <c r="B18" s="20">
        <v>1</v>
      </c>
      <c r="C18" s="20" t="s">
        <v>27</v>
      </c>
      <c r="D18" s="20" t="s">
        <v>132</v>
      </c>
      <c r="E18" s="20">
        <v>90</v>
      </c>
      <c r="F18" s="20" t="s">
        <v>168</v>
      </c>
      <c r="G18" s="20" t="s">
        <v>169</v>
      </c>
      <c r="H18" s="20" t="s">
        <v>170</v>
      </c>
      <c r="I18" s="20" t="s">
        <v>169</v>
      </c>
      <c r="J18" s="46">
        <v>20361</v>
      </c>
      <c r="K18" s="20" t="s">
        <v>171</v>
      </c>
      <c r="L18" s="19">
        <v>85.3</v>
      </c>
      <c r="M18" s="32"/>
      <c r="N18" s="74"/>
      <c r="O18" s="20"/>
      <c r="P18" s="73"/>
      <c r="Q18" s="32"/>
      <c r="R18" s="20"/>
      <c r="S18" s="32">
        <f t="shared" si="0"/>
        <v>0</v>
      </c>
      <c r="T18" s="20"/>
      <c r="U18" s="20"/>
      <c r="V18" s="73"/>
      <c r="W18" s="32"/>
      <c r="X18" s="31"/>
      <c r="Y18" s="32">
        <f t="shared" si="1"/>
        <v>0</v>
      </c>
      <c r="Z18" s="20">
        <f t="shared" si="2"/>
        <v>0</v>
      </c>
      <c r="AA18" s="32">
        <f t="shared" si="3"/>
        <v>0</v>
      </c>
      <c r="AB18" s="72">
        <v>150</v>
      </c>
      <c r="AC18" s="20">
        <v>150</v>
      </c>
      <c r="AD18" s="31">
        <v>165</v>
      </c>
      <c r="AE18" s="32"/>
      <c r="AF18" s="31">
        <v>165</v>
      </c>
      <c r="AG18" s="32">
        <f t="shared" si="4"/>
        <v>0</v>
      </c>
      <c r="AH18" s="20">
        <f t="shared" si="5"/>
        <v>165</v>
      </c>
      <c r="AI18" s="32">
        <f t="shared" si="6"/>
        <v>0</v>
      </c>
      <c r="AJ18" s="20"/>
      <c r="AK18" s="20"/>
      <c r="AL18" s="20">
        <v>12</v>
      </c>
    </row>
    <row r="19" spans="1:38" ht="12.75">
      <c r="A19" s="20">
        <v>12</v>
      </c>
      <c r="B19" s="20">
        <v>1</v>
      </c>
      <c r="C19" s="20" t="s">
        <v>27</v>
      </c>
      <c r="D19" s="20" t="s">
        <v>132</v>
      </c>
      <c r="E19" s="20">
        <v>90</v>
      </c>
      <c r="F19" s="20" t="s">
        <v>168</v>
      </c>
      <c r="G19" s="20" t="s">
        <v>169</v>
      </c>
      <c r="H19" s="20" t="s">
        <v>170</v>
      </c>
      <c r="I19" s="20" t="s">
        <v>169</v>
      </c>
      <c r="J19" s="46">
        <v>20361</v>
      </c>
      <c r="K19" s="20" t="s">
        <v>19</v>
      </c>
      <c r="L19" s="19">
        <v>85.3</v>
      </c>
      <c r="M19" s="32"/>
      <c r="N19" s="74"/>
      <c r="O19" s="20"/>
      <c r="P19" s="73"/>
      <c r="Q19" s="32"/>
      <c r="R19" s="20"/>
      <c r="S19" s="32">
        <f t="shared" si="0"/>
        <v>0</v>
      </c>
      <c r="T19" s="20"/>
      <c r="U19" s="20"/>
      <c r="V19" s="73"/>
      <c r="W19" s="32"/>
      <c r="X19" s="31"/>
      <c r="Y19" s="32">
        <f t="shared" si="1"/>
        <v>0</v>
      </c>
      <c r="Z19" s="20">
        <f t="shared" si="2"/>
        <v>0</v>
      </c>
      <c r="AA19" s="32">
        <f t="shared" si="3"/>
        <v>0</v>
      </c>
      <c r="AB19" s="72">
        <v>150</v>
      </c>
      <c r="AC19" s="20">
        <v>150</v>
      </c>
      <c r="AD19" s="31">
        <v>165</v>
      </c>
      <c r="AE19" s="32"/>
      <c r="AF19" s="31">
        <v>165</v>
      </c>
      <c r="AG19" s="32">
        <f t="shared" si="4"/>
        <v>0</v>
      </c>
      <c r="AH19" s="20">
        <f t="shared" si="5"/>
        <v>165</v>
      </c>
      <c r="AI19" s="32">
        <f t="shared" si="6"/>
        <v>0</v>
      </c>
      <c r="AJ19" s="20"/>
      <c r="AK19" s="20"/>
      <c r="AL19" s="20">
        <v>12</v>
      </c>
    </row>
    <row r="20" spans="1:38" ht="12.75">
      <c r="A20" s="20">
        <v>12</v>
      </c>
      <c r="B20" s="20">
        <v>1</v>
      </c>
      <c r="C20" s="20" t="s">
        <v>27</v>
      </c>
      <c r="D20" s="20" t="s">
        <v>132</v>
      </c>
      <c r="E20" s="20">
        <v>110</v>
      </c>
      <c r="F20" s="20" t="s">
        <v>148</v>
      </c>
      <c r="G20" s="20" t="s">
        <v>147</v>
      </c>
      <c r="H20" s="20" t="s">
        <v>35</v>
      </c>
      <c r="I20" s="20" t="s">
        <v>20</v>
      </c>
      <c r="J20" s="46">
        <v>31163</v>
      </c>
      <c r="K20" s="42" t="s">
        <v>19</v>
      </c>
      <c r="L20" s="19">
        <v>105</v>
      </c>
      <c r="M20" s="32">
        <v>0.5437</v>
      </c>
      <c r="N20" s="29"/>
      <c r="O20" s="20"/>
      <c r="P20" s="31"/>
      <c r="Q20" s="32"/>
      <c r="R20" s="20"/>
      <c r="S20" s="32">
        <f t="shared" si="0"/>
        <v>0</v>
      </c>
      <c r="T20" s="20"/>
      <c r="U20" s="20"/>
      <c r="V20" s="31"/>
      <c r="W20" s="32"/>
      <c r="X20" s="31"/>
      <c r="Y20" s="32">
        <f t="shared" si="1"/>
        <v>0</v>
      </c>
      <c r="Z20" s="20">
        <f t="shared" si="2"/>
        <v>0</v>
      </c>
      <c r="AA20" s="32">
        <f t="shared" si="3"/>
        <v>0</v>
      </c>
      <c r="AB20" s="20">
        <v>90</v>
      </c>
      <c r="AC20" s="20">
        <v>100</v>
      </c>
      <c r="AD20" s="31">
        <v>110</v>
      </c>
      <c r="AE20" s="32"/>
      <c r="AF20" s="31">
        <v>110</v>
      </c>
      <c r="AG20" s="32">
        <f t="shared" si="4"/>
        <v>59.806999999999995</v>
      </c>
      <c r="AH20" s="20">
        <f t="shared" si="5"/>
        <v>110</v>
      </c>
      <c r="AI20" s="32">
        <f t="shared" si="6"/>
        <v>59.806999999999995</v>
      </c>
      <c r="AJ20" s="20"/>
      <c r="AK20" s="20" t="s">
        <v>149</v>
      </c>
      <c r="AL20" s="20">
        <v>12</v>
      </c>
    </row>
    <row r="21" spans="1:38" ht="12.75">
      <c r="A21" s="20">
        <v>12</v>
      </c>
      <c r="B21" s="20">
        <v>1</v>
      </c>
      <c r="C21" s="20" t="s">
        <v>27</v>
      </c>
      <c r="D21" s="20" t="s">
        <v>132</v>
      </c>
      <c r="E21" s="20">
        <v>125</v>
      </c>
      <c r="F21" s="20" t="s">
        <v>166</v>
      </c>
      <c r="G21" s="20" t="s">
        <v>167</v>
      </c>
      <c r="H21" s="20" t="s">
        <v>69</v>
      </c>
      <c r="I21" s="20" t="s">
        <v>20</v>
      </c>
      <c r="J21" s="46">
        <v>22107</v>
      </c>
      <c r="K21" s="42" t="s">
        <v>158</v>
      </c>
      <c r="L21" s="19">
        <v>117.4</v>
      </c>
      <c r="M21" s="32"/>
      <c r="N21" s="29"/>
      <c r="O21" s="20"/>
      <c r="P21" s="31"/>
      <c r="Q21" s="32"/>
      <c r="R21" s="20"/>
      <c r="S21" s="32">
        <f t="shared" si="0"/>
        <v>0</v>
      </c>
      <c r="T21" s="20"/>
      <c r="U21" s="20"/>
      <c r="V21" s="31"/>
      <c r="W21" s="32"/>
      <c r="X21" s="31"/>
      <c r="Y21" s="32">
        <f t="shared" si="1"/>
        <v>0</v>
      </c>
      <c r="Z21" s="20">
        <f t="shared" si="2"/>
        <v>0</v>
      </c>
      <c r="AA21" s="32">
        <f t="shared" si="3"/>
        <v>0</v>
      </c>
      <c r="AB21" s="20">
        <v>202.5</v>
      </c>
      <c r="AC21" s="20">
        <v>227.5</v>
      </c>
      <c r="AD21" s="31">
        <v>250</v>
      </c>
      <c r="AE21" s="32"/>
      <c r="AF21" s="31">
        <v>250</v>
      </c>
      <c r="AG21" s="32">
        <f t="shared" si="4"/>
        <v>0</v>
      </c>
      <c r="AH21" s="20">
        <f t="shared" si="5"/>
        <v>250</v>
      </c>
      <c r="AI21" s="32">
        <f t="shared" si="6"/>
        <v>0</v>
      </c>
      <c r="AJ21" s="20"/>
      <c r="AK21" s="20"/>
      <c r="AL21" s="20">
        <v>12</v>
      </c>
    </row>
    <row r="22" spans="1:38" ht="12.75">
      <c r="A22" s="20">
        <v>12</v>
      </c>
      <c r="B22" s="20">
        <v>1</v>
      </c>
      <c r="C22" s="20" t="s">
        <v>27</v>
      </c>
      <c r="D22" s="20" t="s">
        <v>132</v>
      </c>
      <c r="E22" s="20">
        <v>125</v>
      </c>
      <c r="F22" s="20" t="s">
        <v>166</v>
      </c>
      <c r="G22" s="20" t="s">
        <v>167</v>
      </c>
      <c r="H22" s="20" t="s">
        <v>69</v>
      </c>
      <c r="I22" s="20" t="s">
        <v>20</v>
      </c>
      <c r="J22" s="46">
        <v>22107</v>
      </c>
      <c r="K22" s="42" t="s">
        <v>19</v>
      </c>
      <c r="L22" s="19">
        <v>117.4</v>
      </c>
      <c r="M22" s="32"/>
      <c r="N22" s="29"/>
      <c r="O22" s="20"/>
      <c r="P22" s="31"/>
      <c r="Q22" s="32"/>
      <c r="R22" s="20"/>
      <c r="S22" s="32">
        <f t="shared" si="0"/>
        <v>0</v>
      </c>
      <c r="T22" s="20"/>
      <c r="U22" s="20"/>
      <c r="V22" s="31"/>
      <c r="W22" s="32"/>
      <c r="X22" s="31"/>
      <c r="Y22" s="32">
        <f t="shared" si="1"/>
        <v>0</v>
      </c>
      <c r="Z22" s="20">
        <f t="shared" si="2"/>
        <v>0</v>
      </c>
      <c r="AA22" s="32">
        <f t="shared" si="3"/>
        <v>0</v>
      </c>
      <c r="AB22" s="20">
        <v>202.5</v>
      </c>
      <c r="AC22" s="20">
        <v>227.5</v>
      </c>
      <c r="AD22" s="31">
        <v>250</v>
      </c>
      <c r="AE22" s="32"/>
      <c r="AF22" s="31">
        <v>250</v>
      </c>
      <c r="AG22" s="32">
        <f t="shared" si="4"/>
        <v>0</v>
      </c>
      <c r="AH22" s="20">
        <f t="shared" si="5"/>
        <v>250</v>
      </c>
      <c r="AI22" s="32">
        <f t="shared" si="6"/>
        <v>0</v>
      </c>
      <c r="AJ22" s="20"/>
      <c r="AK22" s="20"/>
      <c r="AL22" s="20">
        <v>12</v>
      </c>
    </row>
    <row r="23" spans="1:38" ht="12.75">
      <c r="A23" s="20"/>
      <c r="B23" s="20"/>
      <c r="C23" s="20"/>
      <c r="D23" s="20"/>
      <c r="E23" s="20"/>
      <c r="F23" s="31" t="s">
        <v>129</v>
      </c>
      <c r="G23" s="31" t="s">
        <v>130</v>
      </c>
      <c r="H23" s="20"/>
      <c r="I23" s="20"/>
      <c r="J23" s="46"/>
      <c r="K23" s="20"/>
      <c r="L23" s="19"/>
      <c r="M23" s="32"/>
      <c r="N23" s="29"/>
      <c r="O23" s="20"/>
      <c r="P23" s="31"/>
      <c r="Q23" s="32"/>
      <c r="R23" s="20"/>
      <c r="S23" s="32"/>
      <c r="T23" s="20"/>
      <c r="U23" s="20"/>
      <c r="V23" s="31"/>
      <c r="W23" s="32"/>
      <c r="X23" s="31"/>
      <c r="Y23" s="32"/>
      <c r="Z23" s="20"/>
      <c r="AA23" s="32"/>
      <c r="AB23" s="20"/>
      <c r="AC23" s="20"/>
      <c r="AD23" s="31"/>
      <c r="AE23" s="32"/>
      <c r="AF23" s="31"/>
      <c r="AG23" s="32"/>
      <c r="AH23" s="20"/>
      <c r="AI23" s="32"/>
      <c r="AJ23" s="20"/>
      <c r="AK23" s="20"/>
      <c r="AL23" s="20"/>
    </row>
    <row r="24" spans="1:38" ht="12.75">
      <c r="A24" s="20">
        <v>12</v>
      </c>
      <c r="B24" s="20">
        <v>1</v>
      </c>
      <c r="C24" s="20" t="s">
        <v>27</v>
      </c>
      <c r="D24" s="20" t="s">
        <v>132</v>
      </c>
      <c r="E24" s="20">
        <v>52</v>
      </c>
      <c r="F24" s="20" t="s">
        <v>140</v>
      </c>
      <c r="G24" s="20" t="s">
        <v>134</v>
      </c>
      <c r="H24" s="20" t="s">
        <v>23</v>
      </c>
      <c r="I24" s="20" t="s">
        <v>20</v>
      </c>
      <c r="J24" s="46">
        <v>38040</v>
      </c>
      <c r="K24" s="20" t="s">
        <v>135</v>
      </c>
      <c r="L24" s="19">
        <v>50.45</v>
      </c>
      <c r="M24" s="32">
        <v>1.2114</v>
      </c>
      <c r="N24" s="29">
        <v>70</v>
      </c>
      <c r="O24" s="20">
        <v>80</v>
      </c>
      <c r="P24" s="72">
        <v>85</v>
      </c>
      <c r="Q24" s="32"/>
      <c r="R24" s="20">
        <v>80</v>
      </c>
      <c r="S24" s="32">
        <f aca="true" t="shared" si="7" ref="S24:S36">R24*M24</f>
        <v>96.912</v>
      </c>
      <c r="T24" s="20">
        <v>40</v>
      </c>
      <c r="U24" s="72">
        <v>50</v>
      </c>
      <c r="V24" s="31">
        <v>52.5</v>
      </c>
      <c r="W24" s="32"/>
      <c r="X24" s="31">
        <v>52.5</v>
      </c>
      <c r="Y24" s="32">
        <f aca="true" t="shared" si="8" ref="Y24:Y36">X24*M24</f>
        <v>63.5985</v>
      </c>
      <c r="Z24" s="20">
        <f aca="true" t="shared" si="9" ref="Z24:Z36">X24+R24</f>
        <v>132.5</v>
      </c>
      <c r="AA24" s="32">
        <f aca="true" t="shared" si="10" ref="AA24:AA36">Z24*M24</f>
        <v>160.5105</v>
      </c>
      <c r="AB24" s="20">
        <v>80</v>
      </c>
      <c r="AC24" s="20">
        <v>90</v>
      </c>
      <c r="AD24" s="31">
        <v>97.5</v>
      </c>
      <c r="AE24" s="32"/>
      <c r="AF24" s="31">
        <v>97.5</v>
      </c>
      <c r="AG24" s="32">
        <f aca="true" t="shared" si="11" ref="AG24:AG36">AF24*M24</f>
        <v>118.1115</v>
      </c>
      <c r="AH24" s="20">
        <f aca="true" t="shared" si="12" ref="AH24:AH36">AF24+Z24</f>
        <v>230</v>
      </c>
      <c r="AI24" s="32">
        <f aca="true" t="shared" si="13" ref="AI24:AI36">AH24*M24</f>
        <v>278.622</v>
      </c>
      <c r="AJ24" s="20" t="s">
        <v>378</v>
      </c>
      <c r="AK24" s="20" t="s">
        <v>161</v>
      </c>
      <c r="AL24" s="20">
        <v>21</v>
      </c>
    </row>
    <row r="25" spans="1:38" ht="12.75">
      <c r="A25" s="20">
        <v>12</v>
      </c>
      <c r="B25" s="20">
        <v>1</v>
      </c>
      <c r="C25" s="20" t="s">
        <v>27</v>
      </c>
      <c r="D25" s="20" t="s">
        <v>132</v>
      </c>
      <c r="E25" s="20">
        <v>56</v>
      </c>
      <c r="F25" s="20" t="s">
        <v>139</v>
      </c>
      <c r="G25" s="20" t="s">
        <v>134</v>
      </c>
      <c r="H25" s="20" t="s">
        <v>23</v>
      </c>
      <c r="I25" s="20" t="s">
        <v>20</v>
      </c>
      <c r="J25" s="46">
        <v>37883</v>
      </c>
      <c r="K25" s="20" t="s">
        <v>135</v>
      </c>
      <c r="L25" s="19">
        <v>56.1</v>
      </c>
      <c r="M25" s="32">
        <v>1.0303</v>
      </c>
      <c r="N25" s="29">
        <v>50</v>
      </c>
      <c r="O25" s="20">
        <v>55</v>
      </c>
      <c r="P25" s="72">
        <v>60</v>
      </c>
      <c r="Q25" s="32"/>
      <c r="R25" s="20">
        <v>55</v>
      </c>
      <c r="S25" s="32">
        <f t="shared" si="7"/>
        <v>56.6665</v>
      </c>
      <c r="T25" s="20">
        <v>35</v>
      </c>
      <c r="U25" s="20">
        <v>40</v>
      </c>
      <c r="V25" s="31">
        <v>42.5</v>
      </c>
      <c r="W25" s="32"/>
      <c r="X25" s="31">
        <v>42.5</v>
      </c>
      <c r="Y25" s="32">
        <f t="shared" si="8"/>
        <v>43.78775</v>
      </c>
      <c r="Z25" s="20">
        <f t="shared" si="9"/>
        <v>97.5</v>
      </c>
      <c r="AA25" s="32">
        <f t="shared" si="10"/>
        <v>100.45425</v>
      </c>
      <c r="AB25" s="20">
        <v>65</v>
      </c>
      <c r="AC25" s="20">
        <v>75</v>
      </c>
      <c r="AD25" s="31">
        <v>85</v>
      </c>
      <c r="AE25" s="32"/>
      <c r="AF25" s="31">
        <v>85</v>
      </c>
      <c r="AG25" s="32">
        <f t="shared" si="11"/>
        <v>87.5755</v>
      </c>
      <c r="AH25" s="20">
        <f t="shared" si="12"/>
        <v>182.5</v>
      </c>
      <c r="AI25" s="32">
        <f t="shared" si="13"/>
        <v>188.02975</v>
      </c>
      <c r="AJ25" s="20"/>
      <c r="AK25" s="20" t="s">
        <v>161</v>
      </c>
      <c r="AL25" s="20">
        <v>12</v>
      </c>
    </row>
    <row r="26" spans="1:38" ht="12.75">
      <c r="A26" s="20">
        <v>12</v>
      </c>
      <c r="B26" s="20">
        <v>1</v>
      </c>
      <c r="C26" s="20" t="s">
        <v>27</v>
      </c>
      <c r="D26" s="20" t="s">
        <v>132</v>
      </c>
      <c r="E26" s="20">
        <v>60</v>
      </c>
      <c r="F26" s="20" t="s">
        <v>141</v>
      </c>
      <c r="G26" s="20" t="s">
        <v>134</v>
      </c>
      <c r="H26" s="20" t="s">
        <v>23</v>
      </c>
      <c r="I26" s="20" t="s">
        <v>20</v>
      </c>
      <c r="J26" s="46">
        <v>36146</v>
      </c>
      <c r="K26" s="20" t="s">
        <v>142</v>
      </c>
      <c r="L26" s="19">
        <v>85.55</v>
      </c>
      <c r="M26" s="32">
        <v>0.6283</v>
      </c>
      <c r="N26" s="29">
        <v>70</v>
      </c>
      <c r="O26" s="72">
        <v>80</v>
      </c>
      <c r="P26" s="20">
        <v>80</v>
      </c>
      <c r="Q26" s="32"/>
      <c r="R26" s="20">
        <v>80</v>
      </c>
      <c r="S26" s="32">
        <f t="shared" si="7"/>
        <v>50.263999999999996</v>
      </c>
      <c r="T26" s="20">
        <v>60</v>
      </c>
      <c r="U26" s="20">
        <v>70</v>
      </c>
      <c r="V26" s="73">
        <v>75</v>
      </c>
      <c r="W26" s="32"/>
      <c r="X26" s="31">
        <v>70</v>
      </c>
      <c r="Y26" s="32">
        <f t="shared" si="8"/>
        <v>43.980999999999995</v>
      </c>
      <c r="Z26" s="20">
        <f t="shared" si="9"/>
        <v>150</v>
      </c>
      <c r="AA26" s="32">
        <f t="shared" si="10"/>
        <v>94.24499999999999</v>
      </c>
      <c r="AB26" s="20">
        <v>100</v>
      </c>
      <c r="AC26" s="20">
        <v>110</v>
      </c>
      <c r="AD26" s="31">
        <v>120</v>
      </c>
      <c r="AE26" s="32"/>
      <c r="AF26" s="31">
        <v>120</v>
      </c>
      <c r="AG26" s="32">
        <f t="shared" si="11"/>
        <v>75.396</v>
      </c>
      <c r="AH26" s="20">
        <f t="shared" si="12"/>
        <v>270</v>
      </c>
      <c r="AI26" s="32">
        <f t="shared" si="13"/>
        <v>169.641</v>
      </c>
      <c r="AJ26" s="20"/>
      <c r="AK26" s="20" t="s">
        <v>161</v>
      </c>
      <c r="AL26" s="20">
        <v>12</v>
      </c>
    </row>
    <row r="27" spans="1:38" ht="12.75">
      <c r="A27" s="20">
        <v>12</v>
      </c>
      <c r="B27" s="20">
        <v>1</v>
      </c>
      <c r="C27" s="20" t="s">
        <v>27</v>
      </c>
      <c r="D27" s="20" t="s">
        <v>132</v>
      </c>
      <c r="E27" s="20">
        <v>67.5</v>
      </c>
      <c r="F27" s="20" t="s">
        <v>144</v>
      </c>
      <c r="G27" s="20" t="s">
        <v>145</v>
      </c>
      <c r="H27" s="20" t="s">
        <v>145</v>
      </c>
      <c r="I27" s="20" t="s">
        <v>20</v>
      </c>
      <c r="J27" s="46">
        <v>29781</v>
      </c>
      <c r="K27" s="20" t="s">
        <v>19</v>
      </c>
      <c r="L27" s="19">
        <v>64.6</v>
      </c>
      <c r="M27" s="32">
        <v>0.7557</v>
      </c>
      <c r="N27" s="29">
        <v>92.5</v>
      </c>
      <c r="O27" s="20">
        <v>100</v>
      </c>
      <c r="P27" s="20">
        <v>105</v>
      </c>
      <c r="Q27" s="32"/>
      <c r="R27" s="20">
        <v>105</v>
      </c>
      <c r="S27" s="32">
        <f t="shared" si="7"/>
        <v>79.3485</v>
      </c>
      <c r="T27" s="20">
        <v>80</v>
      </c>
      <c r="U27" s="20">
        <v>85</v>
      </c>
      <c r="V27" s="31">
        <v>87.5</v>
      </c>
      <c r="W27" s="32"/>
      <c r="X27" s="31">
        <v>87.5</v>
      </c>
      <c r="Y27" s="32">
        <f t="shared" si="8"/>
        <v>66.12375</v>
      </c>
      <c r="Z27" s="20">
        <f t="shared" si="9"/>
        <v>192.5</v>
      </c>
      <c r="AA27" s="32">
        <f t="shared" si="10"/>
        <v>145.47225</v>
      </c>
      <c r="AB27" s="20">
        <v>117.5</v>
      </c>
      <c r="AC27" s="20">
        <v>125</v>
      </c>
      <c r="AD27" s="31">
        <v>132.5</v>
      </c>
      <c r="AE27" s="32"/>
      <c r="AF27" s="31">
        <v>132.5</v>
      </c>
      <c r="AG27" s="32">
        <f t="shared" si="11"/>
        <v>100.13025</v>
      </c>
      <c r="AH27" s="20">
        <f t="shared" si="12"/>
        <v>325</v>
      </c>
      <c r="AI27" s="32">
        <f t="shared" si="13"/>
        <v>245.60250000000002</v>
      </c>
      <c r="AJ27" s="20"/>
      <c r="AK27" s="20"/>
      <c r="AL27" s="20">
        <v>12</v>
      </c>
    </row>
    <row r="28" spans="1:38" ht="12.75">
      <c r="A28" s="20">
        <v>0</v>
      </c>
      <c r="B28" s="20" t="s">
        <v>172</v>
      </c>
      <c r="C28" s="20" t="s">
        <v>27</v>
      </c>
      <c r="D28" s="20" t="s">
        <v>132</v>
      </c>
      <c r="E28" s="20">
        <v>67.5</v>
      </c>
      <c r="F28" s="20" t="s">
        <v>146</v>
      </c>
      <c r="G28" s="20" t="s">
        <v>147</v>
      </c>
      <c r="H28" s="20" t="s">
        <v>35</v>
      </c>
      <c r="I28" s="20" t="s">
        <v>20</v>
      </c>
      <c r="J28" s="46">
        <v>36541</v>
      </c>
      <c r="K28" s="20" t="s">
        <v>142</v>
      </c>
      <c r="L28" s="19">
        <v>63.5</v>
      </c>
      <c r="M28" s="32">
        <v>0.8143</v>
      </c>
      <c r="N28" s="74">
        <v>110</v>
      </c>
      <c r="O28" s="72">
        <v>110</v>
      </c>
      <c r="P28" s="73">
        <v>110</v>
      </c>
      <c r="Q28" s="32"/>
      <c r="R28" s="20">
        <v>0</v>
      </c>
      <c r="S28" s="32">
        <f t="shared" si="7"/>
        <v>0</v>
      </c>
      <c r="T28" s="73">
        <v>75</v>
      </c>
      <c r="U28" s="73">
        <v>82.5</v>
      </c>
      <c r="V28" s="73">
        <v>85</v>
      </c>
      <c r="W28" s="32"/>
      <c r="X28" s="31">
        <v>0</v>
      </c>
      <c r="Y28" s="32">
        <f t="shared" si="8"/>
        <v>0</v>
      </c>
      <c r="Z28" s="20">
        <f t="shared" si="9"/>
        <v>0</v>
      </c>
      <c r="AA28" s="32">
        <f t="shared" si="10"/>
        <v>0</v>
      </c>
      <c r="AB28" s="73">
        <v>150</v>
      </c>
      <c r="AC28" s="73">
        <v>160</v>
      </c>
      <c r="AD28" s="73">
        <v>165</v>
      </c>
      <c r="AE28" s="32"/>
      <c r="AF28" s="31">
        <v>0</v>
      </c>
      <c r="AG28" s="32">
        <f t="shared" si="11"/>
        <v>0</v>
      </c>
      <c r="AH28" s="20">
        <f t="shared" si="12"/>
        <v>0</v>
      </c>
      <c r="AI28" s="32">
        <f t="shared" si="13"/>
        <v>0</v>
      </c>
      <c r="AJ28" s="20"/>
      <c r="AK28" s="20" t="s">
        <v>155</v>
      </c>
      <c r="AL28" s="20">
        <v>0</v>
      </c>
    </row>
    <row r="29" spans="1:38" ht="12.75">
      <c r="A29" s="20">
        <v>12</v>
      </c>
      <c r="B29" s="20">
        <v>1</v>
      </c>
      <c r="C29" s="20" t="s">
        <v>27</v>
      </c>
      <c r="D29" s="20" t="s">
        <v>132</v>
      </c>
      <c r="E29" s="20">
        <v>75</v>
      </c>
      <c r="F29" s="20" t="s">
        <v>150</v>
      </c>
      <c r="G29" s="20" t="s">
        <v>55</v>
      </c>
      <c r="H29" s="20" t="s">
        <v>35</v>
      </c>
      <c r="I29" s="20" t="s">
        <v>20</v>
      </c>
      <c r="J29" s="46">
        <v>27950</v>
      </c>
      <c r="K29" s="42" t="s">
        <v>151</v>
      </c>
      <c r="L29" s="19">
        <v>71.9</v>
      </c>
      <c r="M29" s="32">
        <v>0.6936</v>
      </c>
      <c r="N29" s="29">
        <v>70</v>
      </c>
      <c r="O29" s="20">
        <v>80</v>
      </c>
      <c r="P29" s="31">
        <v>90</v>
      </c>
      <c r="Q29" s="32"/>
      <c r="R29" s="20">
        <v>90</v>
      </c>
      <c r="S29" s="32">
        <f t="shared" si="7"/>
        <v>62.424</v>
      </c>
      <c r="T29" s="20">
        <v>80</v>
      </c>
      <c r="U29" s="72">
        <v>90</v>
      </c>
      <c r="V29" s="31">
        <v>90</v>
      </c>
      <c r="W29" s="32"/>
      <c r="X29" s="31">
        <v>90</v>
      </c>
      <c r="Y29" s="32">
        <f t="shared" si="8"/>
        <v>62.424</v>
      </c>
      <c r="Z29" s="20">
        <f t="shared" si="9"/>
        <v>180</v>
      </c>
      <c r="AA29" s="32">
        <f t="shared" si="10"/>
        <v>124.848</v>
      </c>
      <c r="AB29" s="20">
        <v>100</v>
      </c>
      <c r="AC29" s="20">
        <v>110</v>
      </c>
      <c r="AD29" s="73">
        <v>120</v>
      </c>
      <c r="AE29" s="32"/>
      <c r="AF29" s="31">
        <v>110</v>
      </c>
      <c r="AG29" s="32">
        <f t="shared" si="11"/>
        <v>76.29599999999999</v>
      </c>
      <c r="AH29" s="20">
        <f t="shared" si="12"/>
        <v>290</v>
      </c>
      <c r="AI29" s="32">
        <f t="shared" si="13"/>
        <v>201.144</v>
      </c>
      <c r="AJ29" s="20"/>
      <c r="AK29" s="20" t="s">
        <v>152</v>
      </c>
      <c r="AL29" s="20">
        <v>12</v>
      </c>
    </row>
    <row r="30" spans="1:38" ht="12.75">
      <c r="A30" s="20">
        <v>12</v>
      </c>
      <c r="B30" s="20">
        <v>1</v>
      </c>
      <c r="C30" s="20" t="s">
        <v>27</v>
      </c>
      <c r="D30" s="20" t="s">
        <v>132</v>
      </c>
      <c r="E30" s="20">
        <v>75</v>
      </c>
      <c r="F30" s="20" t="s">
        <v>160</v>
      </c>
      <c r="G30" s="20" t="s">
        <v>134</v>
      </c>
      <c r="H30" s="20" t="s">
        <v>23</v>
      </c>
      <c r="I30" s="20" t="s">
        <v>20</v>
      </c>
      <c r="J30" s="46">
        <v>37008</v>
      </c>
      <c r="K30" s="20" t="s">
        <v>165</v>
      </c>
      <c r="L30" s="19">
        <v>69.75</v>
      </c>
      <c r="M30" s="32">
        <v>0.7612</v>
      </c>
      <c r="N30" s="29">
        <v>120</v>
      </c>
      <c r="O30" s="72">
        <v>130</v>
      </c>
      <c r="P30" s="73">
        <v>130</v>
      </c>
      <c r="Q30" s="32"/>
      <c r="R30" s="20">
        <v>120</v>
      </c>
      <c r="S30" s="32">
        <f t="shared" si="7"/>
        <v>91.344</v>
      </c>
      <c r="T30" s="20">
        <v>80</v>
      </c>
      <c r="U30" s="20">
        <v>90</v>
      </c>
      <c r="V30" s="73">
        <v>92.5</v>
      </c>
      <c r="W30" s="32"/>
      <c r="X30" s="31">
        <v>90</v>
      </c>
      <c r="Y30" s="32">
        <f t="shared" si="8"/>
        <v>68.508</v>
      </c>
      <c r="Z30" s="20">
        <f t="shared" si="9"/>
        <v>210</v>
      </c>
      <c r="AA30" s="32">
        <f t="shared" si="10"/>
        <v>159.852</v>
      </c>
      <c r="AB30" s="20">
        <v>140</v>
      </c>
      <c r="AC30" s="20">
        <v>150</v>
      </c>
      <c r="AD30" s="31">
        <v>160</v>
      </c>
      <c r="AE30" s="32"/>
      <c r="AF30" s="31">
        <v>160</v>
      </c>
      <c r="AG30" s="32">
        <f t="shared" si="11"/>
        <v>121.792</v>
      </c>
      <c r="AH30" s="20">
        <f t="shared" si="12"/>
        <v>370</v>
      </c>
      <c r="AI30" s="32">
        <f t="shared" si="13"/>
        <v>281.644</v>
      </c>
      <c r="AJ30" s="20" t="s">
        <v>377</v>
      </c>
      <c r="AK30" s="20" t="s">
        <v>161</v>
      </c>
      <c r="AL30" s="20">
        <v>27</v>
      </c>
    </row>
    <row r="31" spans="1:38" ht="12.75">
      <c r="A31" s="20">
        <v>12</v>
      </c>
      <c r="B31" s="20">
        <v>1</v>
      </c>
      <c r="C31" s="20" t="s">
        <v>27</v>
      </c>
      <c r="D31" s="20" t="s">
        <v>132</v>
      </c>
      <c r="E31" s="20">
        <v>75</v>
      </c>
      <c r="F31" s="20" t="s">
        <v>154</v>
      </c>
      <c r="G31" s="20" t="s">
        <v>147</v>
      </c>
      <c r="H31" s="20" t="s">
        <v>35</v>
      </c>
      <c r="I31" s="20" t="s">
        <v>20</v>
      </c>
      <c r="J31" s="46">
        <v>36386</v>
      </c>
      <c r="K31" s="20" t="s">
        <v>142</v>
      </c>
      <c r="L31" s="20">
        <v>70.55</v>
      </c>
      <c r="M31" s="32">
        <v>0.7259</v>
      </c>
      <c r="N31" s="29">
        <v>80</v>
      </c>
      <c r="O31" s="20">
        <v>100</v>
      </c>
      <c r="P31" s="73">
        <v>120</v>
      </c>
      <c r="Q31" s="32"/>
      <c r="R31" s="20">
        <v>100</v>
      </c>
      <c r="S31" s="32">
        <f t="shared" si="7"/>
        <v>72.59</v>
      </c>
      <c r="T31" s="20">
        <v>70</v>
      </c>
      <c r="U31" s="72">
        <v>75</v>
      </c>
      <c r="V31" s="31">
        <v>80</v>
      </c>
      <c r="W31" s="32"/>
      <c r="X31" s="31">
        <v>80</v>
      </c>
      <c r="Y31" s="32">
        <f t="shared" si="8"/>
        <v>58.072</v>
      </c>
      <c r="Z31" s="20">
        <f t="shared" si="9"/>
        <v>180</v>
      </c>
      <c r="AA31" s="32">
        <f t="shared" si="10"/>
        <v>130.662</v>
      </c>
      <c r="AB31" s="20">
        <v>140</v>
      </c>
      <c r="AC31" s="20">
        <v>160</v>
      </c>
      <c r="AD31" s="31">
        <v>170</v>
      </c>
      <c r="AE31" s="32"/>
      <c r="AF31" s="31">
        <v>170</v>
      </c>
      <c r="AG31" s="32">
        <f t="shared" si="11"/>
        <v>123.40299999999999</v>
      </c>
      <c r="AH31" s="20">
        <f t="shared" si="12"/>
        <v>350</v>
      </c>
      <c r="AI31" s="32">
        <f t="shared" si="13"/>
        <v>254.065</v>
      </c>
      <c r="AJ31" s="20"/>
      <c r="AK31" s="20" t="s">
        <v>155</v>
      </c>
      <c r="AL31" s="20">
        <v>12</v>
      </c>
    </row>
    <row r="32" spans="1:38" ht="12.75">
      <c r="A32" s="20">
        <v>12</v>
      </c>
      <c r="B32" s="20">
        <v>1</v>
      </c>
      <c r="C32" s="20" t="s">
        <v>27</v>
      </c>
      <c r="D32" s="20" t="s">
        <v>132</v>
      </c>
      <c r="E32" s="20">
        <v>82.5</v>
      </c>
      <c r="F32" s="20" t="s">
        <v>164</v>
      </c>
      <c r="G32" s="20" t="s">
        <v>134</v>
      </c>
      <c r="H32" s="20" t="s">
        <v>23</v>
      </c>
      <c r="I32" s="20" t="s">
        <v>20</v>
      </c>
      <c r="J32" s="46">
        <v>37008</v>
      </c>
      <c r="K32" s="42" t="s">
        <v>165</v>
      </c>
      <c r="L32" s="20">
        <v>76.65</v>
      </c>
      <c r="M32" s="32">
        <v>0.7052</v>
      </c>
      <c r="N32" s="29">
        <v>140</v>
      </c>
      <c r="O32" s="20">
        <v>150</v>
      </c>
      <c r="P32" s="31">
        <v>155</v>
      </c>
      <c r="Q32" s="32"/>
      <c r="R32" s="20">
        <v>155</v>
      </c>
      <c r="S32" s="32">
        <f t="shared" si="7"/>
        <v>109.30600000000001</v>
      </c>
      <c r="T32" s="20">
        <v>90</v>
      </c>
      <c r="U32" s="20">
        <v>100</v>
      </c>
      <c r="V32" s="73">
        <v>102.5</v>
      </c>
      <c r="W32" s="32"/>
      <c r="X32" s="31">
        <v>100</v>
      </c>
      <c r="Y32" s="32">
        <f t="shared" si="8"/>
        <v>70.52000000000001</v>
      </c>
      <c r="Z32" s="20">
        <f t="shared" si="9"/>
        <v>255</v>
      </c>
      <c r="AA32" s="32">
        <f t="shared" si="10"/>
        <v>179.82600000000002</v>
      </c>
      <c r="AB32" s="20">
        <v>150</v>
      </c>
      <c r="AC32" s="20">
        <v>165</v>
      </c>
      <c r="AD32" s="31">
        <v>175</v>
      </c>
      <c r="AE32" s="32"/>
      <c r="AF32" s="31">
        <v>175</v>
      </c>
      <c r="AG32" s="32">
        <f t="shared" si="11"/>
        <v>123.41000000000001</v>
      </c>
      <c r="AH32" s="20">
        <f t="shared" si="12"/>
        <v>430</v>
      </c>
      <c r="AI32" s="32">
        <f t="shared" si="13"/>
        <v>303.23600000000005</v>
      </c>
      <c r="AJ32" s="20" t="s">
        <v>376</v>
      </c>
      <c r="AK32" s="20" t="s">
        <v>161</v>
      </c>
      <c r="AL32" s="20">
        <v>48</v>
      </c>
    </row>
    <row r="33" spans="1:38" ht="12.75">
      <c r="A33" s="20">
        <v>12</v>
      </c>
      <c r="B33" s="20">
        <v>1</v>
      </c>
      <c r="C33" s="20" t="s">
        <v>27</v>
      </c>
      <c r="D33" s="20" t="s">
        <v>132</v>
      </c>
      <c r="E33" s="20">
        <v>90</v>
      </c>
      <c r="F33" s="20" t="s">
        <v>156</v>
      </c>
      <c r="G33" s="20" t="s">
        <v>157</v>
      </c>
      <c r="H33" s="20" t="s">
        <v>157</v>
      </c>
      <c r="I33" s="20" t="s">
        <v>20</v>
      </c>
      <c r="J33" s="46">
        <v>23119</v>
      </c>
      <c r="K33" s="20" t="s">
        <v>158</v>
      </c>
      <c r="L33" s="19">
        <v>87.9</v>
      </c>
      <c r="M33" s="32">
        <v>0.8196</v>
      </c>
      <c r="N33" s="74">
        <v>105</v>
      </c>
      <c r="O33" s="20">
        <v>115</v>
      </c>
      <c r="P33" s="31">
        <v>125</v>
      </c>
      <c r="Q33" s="32"/>
      <c r="R33" s="20">
        <v>125</v>
      </c>
      <c r="S33" s="32">
        <f t="shared" si="7"/>
        <v>102.45</v>
      </c>
      <c r="T33" s="72">
        <v>70</v>
      </c>
      <c r="U33" s="20">
        <v>72.5</v>
      </c>
      <c r="V33" s="73">
        <v>77.5</v>
      </c>
      <c r="W33" s="32"/>
      <c r="X33" s="31">
        <v>72.5</v>
      </c>
      <c r="Y33" s="32">
        <f t="shared" si="8"/>
        <v>59.421</v>
      </c>
      <c r="Z33" s="20">
        <f t="shared" si="9"/>
        <v>197.5</v>
      </c>
      <c r="AA33" s="32">
        <f t="shared" si="10"/>
        <v>161.871</v>
      </c>
      <c r="AB33" s="20">
        <v>135</v>
      </c>
      <c r="AC33" s="20">
        <v>145</v>
      </c>
      <c r="AD33" s="31">
        <v>155</v>
      </c>
      <c r="AE33" s="32"/>
      <c r="AF33" s="31">
        <v>155</v>
      </c>
      <c r="AG33" s="32">
        <f t="shared" si="11"/>
        <v>127.038</v>
      </c>
      <c r="AH33" s="20">
        <f t="shared" si="12"/>
        <v>352.5</v>
      </c>
      <c r="AI33" s="32">
        <f t="shared" si="13"/>
        <v>288.909</v>
      </c>
      <c r="AJ33" s="20"/>
      <c r="AK33" s="20" t="s">
        <v>159</v>
      </c>
      <c r="AL33" s="20">
        <v>12</v>
      </c>
    </row>
    <row r="34" spans="1:38" ht="12.75">
      <c r="A34" s="20">
        <v>12</v>
      </c>
      <c r="B34" s="20">
        <v>1</v>
      </c>
      <c r="C34" s="20" t="s">
        <v>27</v>
      </c>
      <c r="D34" s="20" t="s">
        <v>132</v>
      </c>
      <c r="E34" s="20">
        <v>90</v>
      </c>
      <c r="F34" s="20" t="s">
        <v>168</v>
      </c>
      <c r="G34" s="20" t="s">
        <v>169</v>
      </c>
      <c r="H34" s="20" t="s">
        <v>170</v>
      </c>
      <c r="I34" s="20" t="s">
        <v>169</v>
      </c>
      <c r="J34" s="46">
        <v>20361</v>
      </c>
      <c r="K34" s="20" t="s">
        <v>171</v>
      </c>
      <c r="L34" s="19">
        <v>85.3</v>
      </c>
      <c r="M34" s="32"/>
      <c r="N34" s="74">
        <v>100</v>
      </c>
      <c r="O34" s="20">
        <v>110</v>
      </c>
      <c r="P34" s="73">
        <v>120</v>
      </c>
      <c r="Q34" s="32"/>
      <c r="R34" s="20">
        <v>110</v>
      </c>
      <c r="S34" s="32">
        <f t="shared" si="7"/>
        <v>0</v>
      </c>
      <c r="T34" s="20">
        <v>60</v>
      </c>
      <c r="U34" s="20">
        <v>65</v>
      </c>
      <c r="V34" s="73">
        <v>70</v>
      </c>
      <c r="W34" s="32"/>
      <c r="X34" s="31">
        <v>65</v>
      </c>
      <c r="Y34" s="32">
        <f t="shared" si="8"/>
        <v>0</v>
      </c>
      <c r="Z34" s="20">
        <f t="shared" si="9"/>
        <v>175</v>
      </c>
      <c r="AA34" s="32">
        <f t="shared" si="10"/>
        <v>0</v>
      </c>
      <c r="AB34" s="72">
        <v>150</v>
      </c>
      <c r="AC34" s="20">
        <v>150</v>
      </c>
      <c r="AD34" s="31">
        <v>165</v>
      </c>
      <c r="AE34" s="32"/>
      <c r="AF34" s="31">
        <v>165</v>
      </c>
      <c r="AG34" s="32">
        <f t="shared" si="11"/>
        <v>0</v>
      </c>
      <c r="AH34" s="20">
        <f t="shared" si="12"/>
        <v>340</v>
      </c>
      <c r="AI34" s="32">
        <f t="shared" si="13"/>
        <v>0</v>
      </c>
      <c r="AJ34" s="20"/>
      <c r="AK34" s="20"/>
      <c r="AL34" s="20">
        <v>12</v>
      </c>
    </row>
    <row r="35" spans="1:38" ht="12.75">
      <c r="A35" s="20">
        <v>12</v>
      </c>
      <c r="B35" s="20">
        <v>1</v>
      </c>
      <c r="C35" s="20" t="s">
        <v>27</v>
      </c>
      <c r="D35" s="20" t="s">
        <v>132</v>
      </c>
      <c r="E35" s="20">
        <v>90</v>
      </c>
      <c r="F35" s="20" t="s">
        <v>168</v>
      </c>
      <c r="G35" s="20" t="s">
        <v>169</v>
      </c>
      <c r="H35" s="20" t="s">
        <v>170</v>
      </c>
      <c r="I35" s="20" t="s">
        <v>169</v>
      </c>
      <c r="J35" s="46">
        <v>20361</v>
      </c>
      <c r="K35" s="20" t="s">
        <v>19</v>
      </c>
      <c r="L35" s="19">
        <v>85.3</v>
      </c>
      <c r="M35" s="32"/>
      <c r="N35" s="74">
        <v>100</v>
      </c>
      <c r="O35" s="20">
        <v>110</v>
      </c>
      <c r="P35" s="73">
        <v>120</v>
      </c>
      <c r="Q35" s="32"/>
      <c r="R35" s="20">
        <v>110</v>
      </c>
      <c r="S35" s="32">
        <f t="shared" si="7"/>
        <v>0</v>
      </c>
      <c r="T35" s="20">
        <v>60</v>
      </c>
      <c r="U35" s="20">
        <v>65</v>
      </c>
      <c r="V35" s="73">
        <v>70</v>
      </c>
      <c r="W35" s="32"/>
      <c r="X35" s="31">
        <v>65</v>
      </c>
      <c r="Y35" s="32">
        <f t="shared" si="8"/>
        <v>0</v>
      </c>
      <c r="Z35" s="20">
        <f t="shared" si="9"/>
        <v>175</v>
      </c>
      <c r="AA35" s="32">
        <f t="shared" si="10"/>
        <v>0</v>
      </c>
      <c r="AB35" s="72">
        <v>150</v>
      </c>
      <c r="AC35" s="20">
        <v>150</v>
      </c>
      <c r="AD35" s="31">
        <v>165</v>
      </c>
      <c r="AE35" s="32"/>
      <c r="AF35" s="31">
        <v>165</v>
      </c>
      <c r="AG35" s="32">
        <f t="shared" si="11"/>
        <v>0</v>
      </c>
      <c r="AH35" s="20">
        <f t="shared" si="12"/>
        <v>340</v>
      </c>
      <c r="AI35" s="32">
        <f t="shared" si="13"/>
        <v>0</v>
      </c>
      <c r="AJ35" s="20"/>
      <c r="AK35" s="20"/>
      <c r="AL35" s="20">
        <v>12</v>
      </c>
    </row>
    <row r="36" spans="1:38" ht="12.75">
      <c r="A36" s="20">
        <v>12</v>
      </c>
      <c r="B36" s="20">
        <v>1</v>
      </c>
      <c r="C36" s="20" t="s">
        <v>27</v>
      </c>
      <c r="D36" s="20" t="s">
        <v>132</v>
      </c>
      <c r="E36" s="20">
        <v>100</v>
      </c>
      <c r="F36" s="20" t="s">
        <v>162</v>
      </c>
      <c r="G36" s="20" t="s">
        <v>163</v>
      </c>
      <c r="H36" s="20" t="s">
        <v>23</v>
      </c>
      <c r="I36" s="20" t="s">
        <v>20</v>
      </c>
      <c r="J36" s="46">
        <v>25847</v>
      </c>
      <c r="K36" s="42" t="s">
        <v>52</v>
      </c>
      <c r="L36" s="19">
        <v>99.25</v>
      </c>
      <c r="M36" s="32">
        <v>0.6069</v>
      </c>
      <c r="N36" s="29">
        <v>130</v>
      </c>
      <c r="O36" s="72">
        <v>140</v>
      </c>
      <c r="P36" s="31">
        <v>140</v>
      </c>
      <c r="Q36" s="32"/>
      <c r="R36" s="20">
        <v>140</v>
      </c>
      <c r="S36" s="32">
        <f t="shared" si="7"/>
        <v>84.966</v>
      </c>
      <c r="T36" s="20">
        <v>100</v>
      </c>
      <c r="U36" s="20">
        <v>107.5</v>
      </c>
      <c r="V36" s="31">
        <v>110</v>
      </c>
      <c r="W36" s="32"/>
      <c r="X36" s="31">
        <v>110</v>
      </c>
      <c r="Y36" s="32">
        <f t="shared" si="8"/>
        <v>66.759</v>
      </c>
      <c r="Z36" s="20">
        <f t="shared" si="9"/>
        <v>250</v>
      </c>
      <c r="AA36" s="32">
        <f t="shared" si="10"/>
        <v>151.725</v>
      </c>
      <c r="AB36" s="20">
        <v>130</v>
      </c>
      <c r="AC36" s="20">
        <v>145</v>
      </c>
      <c r="AD36" s="31">
        <v>155</v>
      </c>
      <c r="AE36" s="32"/>
      <c r="AF36" s="31">
        <v>155</v>
      </c>
      <c r="AG36" s="32">
        <f t="shared" si="11"/>
        <v>94.0695</v>
      </c>
      <c r="AH36" s="20">
        <f t="shared" si="12"/>
        <v>405</v>
      </c>
      <c r="AI36" s="32">
        <f t="shared" si="13"/>
        <v>245.7945</v>
      </c>
      <c r="AJ36" s="20"/>
      <c r="AK36" s="20" t="s">
        <v>176</v>
      </c>
      <c r="AL36" s="20">
        <v>12</v>
      </c>
    </row>
  </sheetData>
  <sheetProtection/>
  <mergeCells count="2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J3:AJ4"/>
    <mergeCell ref="AK3:AK4"/>
    <mergeCell ref="AL3:AL4"/>
    <mergeCell ref="M3:M4"/>
    <mergeCell ref="N3:S3"/>
    <mergeCell ref="T3:Y3"/>
    <mergeCell ref="Z3:AA3"/>
    <mergeCell ref="AB3:AG3"/>
    <mergeCell ref="AH3:A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524"/>
  <sheetViews>
    <sheetView zoomScale="85" zoomScaleNormal="85" zoomScalePageLayoutView="0" workbookViewId="0" topLeftCell="A1">
      <selection activeCell="C5" sqref="C5"/>
    </sheetView>
  </sheetViews>
  <sheetFormatPr defaultColWidth="9.00390625" defaultRowHeight="12.75"/>
  <cols>
    <col min="1" max="1" width="19.375" style="0" bestFit="1" customWidth="1"/>
    <col min="2" max="2" width="5.00390625" style="0" bestFit="1" customWidth="1"/>
  </cols>
  <sheetData>
    <row r="1" spans="1:3" ht="12.75">
      <c r="A1" s="20" t="s">
        <v>1594</v>
      </c>
      <c r="B1" s="20">
        <v>27</v>
      </c>
      <c r="C1">
        <v>478</v>
      </c>
    </row>
    <row r="2" spans="1:3" ht="12.75">
      <c r="A2" s="20" t="s">
        <v>813</v>
      </c>
      <c r="B2" s="20">
        <v>0</v>
      </c>
      <c r="C2">
        <v>313</v>
      </c>
    </row>
    <row r="3" spans="1:3" ht="12.75">
      <c r="A3" s="20" t="s">
        <v>40</v>
      </c>
      <c r="B3" s="20">
        <v>3</v>
      </c>
      <c r="C3">
        <v>277</v>
      </c>
    </row>
    <row r="4" spans="1:3" ht="12.75">
      <c r="A4" s="20" t="s">
        <v>177</v>
      </c>
      <c r="B4" s="20">
        <v>12</v>
      </c>
      <c r="C4">
        <v>264</v>
      </c>
    </row>
    <row r="5" spans="1:3" ht="12.75">
      <c r="A5" s="20" t="s">
        <v>990</v>
      </c>
      <c r="B5" s="20">
        <v>0</v>
      </c>
      <c r="C5">
        <v>180</v>
      </c>
    </row>
    <row r="6" spans="1:3" ht="12.75">
      <c r="A6" s="20" t="s">
        <v>606</v>
      </c>
      <c r="B6" s="20">
        <v>0</v>
      </c>
      <c r="C6">
        <v>154</v>
      </c>
    </row>
    <row r="7" spans="1:3" ht="12.75">
      <c r="A7" s="20" t="s">
        <v>51</v>
      </c>
      <c r="B7" s="20">
        <v>12</v>
      </c>
      <c r="C7">
        <v>117</v>
      </c>
    </row>
    <row r="8" spans="1:3" ht="12.75">
      <c r="A8" s="20" t="s">
        <v>1435</v>
      </c>
      <c r="B8" s="20">
        <v>0</v>
      </c>
      <c r="C8">
        <v>97</v>
      </c>
    </row>
    <row r="9" spans="1:3" ht="12.75">
      <c r="A9" s="20" t="s">
        <v>1132</v>
      </c>
      <c r="B9" s="20">
        <v>5</v>
      </c>
      <c r="C9">
        <v>56</v>
      </c>
    </row>
    <row r="10" spans="1:2" ht="12.75">
      <c r="A10" s="20" t="s">
        <v>1478</v>
      </c>
      <c r="B10" s="20">
        <v>12</v>
      </c>
    </row>
    <row r="11" spans="1:2" ht="12.75">
      <c r="A11" s="20" t="s">
        <v>1478</v>
      </c>
      <c r="B11" s="20">
        <v>12</v>
      </c>
    </row>
    <row r="12" spans="1:2" ht="12.75">
      <c r="A12" s="20" t="s">
        <v>922</v>
      </c>
      <c r="B12" s="20">
        <v>0</v>
      </c>
    </row>
    <row r="13" spans="1:2" ht="12.75">
      <c r="A13" s="20" t="s">
        <v>922</v>
      </c>
      <c r="B13" s="20">
        <v>0</v>
      </c>
    </row>
    <row r="14" spans="1:2" ht="12.75">
      <c r="A14" s="20" t="s">
        <v>816</v>
      </c>
      <c r="B14" s="20">
        <v>12</v>
      </c>
    </row>
    <row r="15" spans="1:2" ht="12.75">
      <c r="A15" s="20" t="s">
        <v>881</v>
      </c>
      <c r="B15" s="20">
        <v>27</v>
      </c>
    </row>
    <row r="16" spans="1:2" ht="12.75">
      <c r="A16" s="20" t="s">
        <v>1123</v>
      </c>
      <c r="B16" s="20">
        <v>0</v>
      </c>
    </row>
    <row r="17" spans="1:2" ht="12.75">
      <c r="A17" s="20" t="s">
        <v>1695</v>
      </c>
      <c r="B17" s="20">
        <v>12</v>
      </c>
    </row>
    <row r="18" spans="1:2" ht="12.75">
      <c r="A18" s="20" t="s">
        <v>1530</v>
      </c>
      <c r="B18" s="20">
        <v>3</v>
      </c>
    </row>
    <row r="19" spans="1:2" ht="12.75">
      <c r="A19" s="20" t="s">
        <v>1530</v>
      </c>
      <c r="B19" s="20">
        <v>12</v>
      </c>
    </row>
    <row r="20" spans="1:2" ht="12.75">
      <c r="A20" s="20" t="s">
        <v>1530</v>
      </c>
      <c r="B20" s="20">
        <v>12</v>
      </c>
    </row>
    <row r="21" spans="1:2" ht="12.75">
      <c r="A21" s="20" t="s">
        <v>1530</v>
      </c>
      <c r="B21" s="20">
        <v>21</v>
      </c>
    </row>
    <row r="22" spans="1:2" ht="12.75">
      <c r="A22" s="20" t="s">
        <v>849</v>
      </c>
      <c r="B22" s="20">
        <v>2</v>
      </c>
    </row>
    <row r="23" spans="1:2" ht="12.75">
      <c r="A23" s="20" t="s">
        <v>1019</v>
      </c>
      <c r="B23" s="20">
        <v>12</v>
      </c>
    </row>
    <row r="24" spans="1:2" ht="12.75">
      <c r="A24" s="20" t="s">
        <v>716</v>
      </c>
      <c r="B24" s="20">
        <v>12</v>
      </c>
    </row>
    <row r="25" spans="1:2" ht="12.75">
      <c r="A25" s="20" t="s">
        <v>65</v>
      </c>
      <c r="B25" s="20">
        <v>12</v>
      </c>
    </row>
    <row r="26" spans="1:2" ht="12.75">
      <c r="A26" s="20" t="s">
        <v>65</v>
      </c>
      <c r="B26" s="20">
        <v>12</v>
      </c>
    </row>
    <row r="27" spans="1:2" ht="12.75">
      <c r="A27" s="20" t="s">
        <v>65</v>
      </c>
      <c r="B27" s="20">
        <v>12</v>
      </c>
    </row>
    <row r="28" spans="1:2" ht="12.75">
      <c r="A28" s="20" t="s">
        <v>78</v>
      </c>
      <c r="B28" s="20">
        <v>0</v>
      </c>
    </row>
    <row r="29" spans="1:2" ht="12.75">
      <c r="A29" s="20" t="s">
        <v>78</v>
      </c>
      <c r="B29" s="20">
        <v>5</v>
      </c>
    </row>
    <row r="30" spans="1:2" ht="12.75">
      <c r="A30" s="20" t="s">
        <v>78</v>
      </c>
      <c r="B30" s="20">
        <v>12</v>
      </c>
    </row>
    <row r="31" spans="1:2" ht="12.75">
      <c r="A31" s="20" t="s">
        <v>78</v>
      </c>
      <c r="B31" s="20">
        <v>12</v>
      </c>
    </row>
    <row r="32" spans="1:2" ht="12.75">
      <c r="A32" s="20" t="s">
        <v>78</v>
      </c>
      <c r="B32" s="20">
        <v>12</v>
      </c>
    </row>
    <row r="33" spans="1:2" ht="12.75">
      <c r="A33" s="20" t="s">
        <v>78</v>
      </c>
      <c r="B33" s="20">
        <v>12</v>
      </c>
    </row>
    <row r="34" spans="1:2" ht="12.75">
      <c r="A34" s="20" t="s">
        <v>78</v>
      </c>
      <c r="B34" s="20">
        <v>12</v>
      </c>
    </row>
    <row r="35" spans="1:2" ht="12.75">
      <c r="A35" s="20" t="s">
        <v>78</v>
      </c>
      <c r="B35" s="20">
        <v>12</v>
      </c>
    </row>
    <row r="36" spans="1:2" ht="12.75">
      <c r="A36" s="20" t="s">
        <v>1480</v>
      </c>
      <c r="B36" s="20">
        <v>12</v>
      </c>
    </row>
    <row r="37" spans="1:2" ht="12.75">
      <c r="A37" s="20" t="s">
        <v>1480</v>
      </c>
      <c r="B37" s="20">
        <v>12</v>
      </c>
    </row>
    <row r="38" spans="1:2" ht="12.75">
      <c r="A38" s="20" t="s">
        <v>1480</v>
      </c>
      <c r="B38" s="20">
        <v>21</v>
      </c>
    </row>
    <row r="39" spans="1:2" ht="12.75">
      <c r="A39" s="20" t="s">
        <v>833</v>
      </c>
      <c r="B39" s="20">
        <v>5</v>
      </c>
    </row>
    <row r="40" spans="1:2" ht="12.75">
      <c r="A40" s="20" t="s">
        <v>1623</v>
      </c>
      <c r="B40" s="20">
        <v>12</v>
      </c>
    </row>
    <row r="41" spans="1:2" ht="12.75">
      <c r="A41" s="20" t="s">
        <v>988</v>
      </c>
      <c r="B41" s="20">
        <v>1</v>
      </c>
    </row>
    <row r="42" spans="1:2" ht="12.75">
      <c r="A42" s="20" t="s">
        <v>988</v>
      </c>
      <c r="B42" s="20">
        <v>12</v>
      </c>
    </row>
    <row r="43" spans="1:2" ht="12.75">
      <c r="A43" s="20" t="s">
        <v>1706</v>
      </c>
      <c r="B43" s="20">
        <v>5</v>
      </c>
    </row>
    <row r="44" spans="1:2" ht="12.75">
      <c r="A44" s="45" t="s">
        <v>792</v>
      </c>
      <c r="B44" s="45">
        <v>0</v>
      </c>
    </row>
    <row r="45" spans="1:2" ht="12.75">
      <c r="A45" s="20" t="s">
        <v>792</v>
      </c>
      <c r="B45" s="20">
        <v>12</v>
      </c>
    </row>
    <row r="46" spans="1:2" ht="12.75">
      <c r="A46" s="20" t="s">
        <v>1701</v>
      </c>
      <c r="B46" s="20">
        <v>0</v>
      </c>
    </row>
    <row r="47" spans="1:2" ht="12.75">
      <c r="A47" s="20" t="s">
        <v>822</v>
      </c>
      <c r="B47" s="20">
        <v>5</v>
      </c>
    </row>
    <row r="48" spans="1:2" ht="12.75">
      <c r="A48" s="20" t="s">
        <v>822</v>
      </c>
      <c r="B48" s="20">
        <v>12</v>
      </c>
    </row>
    <row r="49" spans="1:2" ht="12.75">
      <c r="A49" s="20" t="s">
        <v>822</v>
      </c>
      <c r="B49" s="20">
        <v>12</v>
      </c>
    </row>
    <row r="50" spans="1:2" ht="12.75">
      <c r="A50" s="20" t="s">
        <v>1510</v>
      </c>
      <c r="B50" s="20">
        <v>5</v>
      </c>
    </row>
    <row r="51" spans="1:2" ht="12.75">
      <c r="A51" s="20" t="s">
        <v>765</v>
      </c>
      <c r="B51" s="20">
        <v>0</v>
      </c>
    </row>
    <row r="52" spans="1:2" ht="12.75">
      <c r="A52" s="20" t="s">
        <v>765</v>
      </c>
      <c r="B52" s="20">
        <v>12</v>
      </c>
    </row>
    <row r="53" spans="1:2" ht="12.75">
      <c r="A53" s="20" t="s">
        <v>765</v>
      </c>
      <c r="B53" s="20">
        <v>48</v>
      </c>
    </row>
    <row r="54" spans="1:2" ht="12.75">
      <c r="A54" s="20" t="s">
        <v>1682</v>
      </c>
      <c r="B54" s="20">
        <v>12</v>
      </c>
    </row>
    <row r="55" spans="1:2" ht="12.75">
      <c r="A55" s="20" t="s">
        <v>1645</v>
      </c>
      <c r="B55" s="20">
        <v>12</v>
      </c>
    </row>
    <row r="56" spans="1:2" ht="12.75">
      <c r="A56" s="20" t="s">
        <v>1241</v>
      </c>
      <c r="B56" s="20">
        <v>12</v>
      </c>
    </row>
    <row r="57" spans="1:2" ht="12.75">
      <c r="A57" s="20" t="s">
        <v>1237</v>
      </c>
      <c r="B57" s="20">
        <v>3</v>
      </c>
    </row>
    <row r="58" spans="1:2" ht="12.75">
      <c r="A58" s="20" t="s">
        <v>737</v>
      </c>
      <c r="B58" s="20">
        <v>12</v>
      </c>
    </row>
    <row r="59" spans="1:2" ht="12.75">
      <c r="A59" s="20" t="s">
        <v>1541</v>
      </c>
      <c r="B59" s="20">
        <v>3</v>
      </c>
    </row>
    <row r="60" spans="1:2" ht="12.75">
      <c r="A60" s="45" t="s">
        <v>781</v>
      </c>
      <c r="B60" s="45">
        <v>0</v>
      </c>
    </row>
    <row r="61" spans="1:2" ht="12.75">
      <c r="A61" s="45" t="s">
        <v>781</v>
      </c>
      <c r="B61" s="45">
        <v>12</v>
      </c>
    </row>
    <row r="62" spans="1:2" ht="12.75">
      <c r="A62" s="20" t="s">
        <v>975</v>
      </c>
      <c r="B62" s="20">
        <v>5</v>
      </c>
    </row>
    <row r="63" spans="1:2" ht="12.75">
      <c r="A63" s="20" t="s">
        <v>586</v>
      </c>
      <c r="B63" s="20">
        <v>0</v>
      </c>
    </row>
    <row r="64" spans="1:2" ht="12.75">
      <c r="A64" s="20" t="s">
        <v>586</v>
      </c>
      <c r="B64" s="20">
        <v>1</v>
      </c>
    </row>
    <row r="65" spans="1:2" ht="12.75">
      <c r="A65" s="20" t="s">
        <v>586</v>
      </c>
      <c r="B65" s="20">
        <v>12</v>
      </c>
    </row>
    <row r="66" spans="1:2" ht="12.75">
      <c r="A66" s="20" t="s">
        <v>732</v>
      </c>
      <c r="B66" s="20">
        <v>5</v>
      </c>
    </row>
    <row r="67" spans="1:2" ht="12.75">
      <c r="A67" s="20" t="s">
        <v>732</v>
      </c>
      <c r="B67" s="20">
        <v>12</v>
      </c>
    </row>
    <row r="68" spans="1:2" ht="12.75">
      <c r="A68" s="20" t="s">
        <v>732</v>
      </c>
      <c r="B68" s="20">
        <v>12</v>
      </c>
    </row>
    <row r="69" spans="1:2" ht="12.75">
      <c r="A69" s="20" t="s">
        <v>732</v>
      </c>
      <c r="B69" s="20">
        <v>21</v>
      </c>
    </row>
    <row r="70" spans="1:2" ht="12.75">
      <c r="A70" s="20" t="s">
        <v>48</v>
      </c>
      <c r="B70" s="20">
        <v>12</v>
      </c>
    </row>
    <row r="71" spans="1:2" ht="12.75">
      <c r="A71" s="20" t="s">
        <v>48</v>
      </c>
      <c r="B71" s="20">
        <v>12</v>
      </c>
    </row>
    <row r="72" spans="1:2" ht="12.75">
      <c r="A72" s="20" t="s">
        <v>1515</v>
      </c>
      <c r="B72" s="20">
        <v>12</v>
      </c>
    </row>
    <row r="73" spans="1:2" ht="12.75">
      <c r="A73" s="20" t="s">
        <v>1515</v>
      </c>
      <c r="B73" s="20">
        <v>12</v>
      </c>
    </row>
    <row r="74" spans="1:2" ht="12.75">
      <c r="A74" s="20" t="s">
        <v>503</v>
      </c>
      <c r="B74" s="20">
        <v>14</v>
      </c>
    </row>
    <row r="75" spans="1:2" ht="12.75">
      <c r="A75" s="20" t="s">
        <v>224</v>
      </c>
      <c r="B75" s="20">
        <v>12</v>
      </c>
    </row>
    <row r="76" spans="1:2" ht="12.75">
      <c r="A76" s="20" t="s">
        <v>502</v>
      </c>
      <c r="B76" s="20">
        <v>12</v>
      </c>
    </row>
    <row r="77" spans="1:2" ht="12.75">
      <c r="A77" s="20" t="s">
        <v>1157</v>
      </c>
      <c r="B77" s="20">
        <v>12</v>
      </c>
    </row>
    <row r="78" spans="1:2" ht="12.75">
      <c r="A78" s="20" t="s">
        <v>1157</v>
      </c>
      <c r="B78" s="20">
        <v>12</v>
      </c>
    </row>
    <row r="79" spans="1:2" ht="12.75">
      <c r="A79" s="20" t="s">
        <v>334</v>
      </c>
      <c r="B79" s="20">
        <v>2</v>
      </c>
    </row>
    <row r="80" spans="1:2" ht="12.75">
      <c r="A80" s="20" t="s">
        <v>494</v>
      </c>
      <c r="B80" s="20">
        <v>3</v>
      </c>
    </row>
    <row r="81" spans="1:2" ht="12.75">
      <c r="A81" s="20" t="s">
        <v>494</v>
      </c>
      <c r="B81" s="20">
        <v>5</v>
      </c>
    </row>
    <row r="82" spans="1:2" ht="12.75">
      <c r="A82" s="20" t="s">
        <v>494</v>
      </c>
      <c r="B82" s="20">
        <v>5</v>
      </c>
    </row>
    <row r="83" spans="1:2" ht="12.75">
      <c r="A83" s="20" t="s">
        <v>494</v>
      </c>
      <c r="B83" s="20">
        <v>12</v>
      </c>
    </row>
    <row r="84" spans="1:2" ht="12.75">
      <c r="A84" s="20" t="s">
        <v>111</v>
      </c>
      <c r="B84" s="20">
        <v>5</v>
      </c>
    </row>
    <row r="85" spans="1:2" ht="12.75">
      <c r="A85" s="20" t="s">
        <v>51</v>
      </c>
      <c r="B85" s="20">
        <v>12</v>
      </c>
    </row>
    <row r="86" spans="1:2" ht="12.75">
      <c r="A86" s="20" t="s">
        <v>51</v>
      </c>
      <c r="B86" s="20">
        <v>12</v>
      </c>
    </row>
    <row r="87" spans="1:2" ht="12.75">
      <c r="A87" s="20" t="s">
        <v>51</v>
      </c>
      <c r="B87" s="20">
        <v>12</v>
      </c>
    </row>
    <row r="88" spans="1:2" ht="12.75">
      <c r="A88" s="20" t="s">
        <v>51</v>
      </c>
      <c r="B88" s="20">
        <v>12</v>
      </c>
    </row>
    <row r="89" spans="1:2" ht="12.75">
      <c r="A89" s="20" t="s">
        <v>51</v>
      </c>
      <c r="B89" s="20">
        <v>12</v>
      </c>
    </row>
    <row r="90" spans="1:2" ht="12.75">
      <c r="A90" s="20" t="s">
        <v>51</v>
      </c>
      <c r="B90" s="20">
        <v>12</v>
      </c>
    </row>
    <row r="91" spans="1:2" ht="12.75">
      <c r="A91" s="20" t="s">
        <v>51</v>
      </c>
      <c r="B91" s="20">
        <v>12</v>
      </c>
    </row>
    <row r="92" spans="1:2" ht="12.75">
      <c r="A92" s="20" t="s">
        <v>51</v>
      </c>
      <c r="B92" s="20">
        <v>21</v>
      </c>
    </row>
    <row r="93" spans="1:2" ht="12.75">
      <c r="A93" s="20" t="s">
        <v>1596</v>
      </c>
      <c r="B93" s="20">
        <v>0</v>
      </c>
    </row>
    <row r="94" spans="1:2" ht="12.75">
      <c r="A94" s="20" t="s">
        <v>1596</v>
      </c>
      <c r="B94" s="20">
        <v>12</v>
      </c>
    </row>
    <row r="95" spans="1:2" ht="12.75">
      <c r="A95" s="20" t="s">
        <v>1596</v>
      </c>
      <c r="B95" s="20">
        <v>12</v>
      </c>
    </row>
    <row r="96" spans="1:2" ht="12.75">
      <c r="A96" s="20" t="s">
        <v>546</v>
      </c>
      <c r="B96" s="20">
        <v>0</v>
      </c>
    </row>
    <row r="97" spans="1:2" ht="12.75">
      <c r="A97" s="20" t="s">
        <v>546</v>
      </c>
      <c r="B97" s="20">
        <v>5</v>
      </c>
    </row>
    <row r="98" spans="1:2" ht="12.75">
      <c r="A98" s="20" t="s">
        <v>546</v>
      </c>
      <c r="B98" s="20">
        <v>12</v>
      </c>
    </row>
    <row r="99" spans="1:2" ht="12.75">
      <c r="A99" s="20" t="s">
        <v>176</v>
      </c>
      <c r="B99" s="20">
        <v>12</v>
      </c>
    </row>
    <row r="100" spans="1:2" ht="12.75">
      <c r="A100" s="20" t="s">
        <v>1685</v>
      </c>
      <c r="B100" s="20">
        <v>0</v>
      </c>
    </row>
    <row r="101" spans="1:2" ht="12.75">
      <c r="A101" s="20" t="s">
        <v>1685</v>
      </c>
      <c r="B101" s="20">
        <v>14</v>
      </c>
    </row>
    <row r="102" spans="1:2" ht="12.75">
      <c r="A102" s="20" t="s">
        <v>511</v>
      </c>
      <c r="B102" s="20">
        <v>5</v>
      </c>
    </row>
    <row r="103" spans="1:2" ht="12.75">
      <c r="A103" s="20" t="s">
        <v>1094</v>
      </c>
      <c r="B103" s="20">
        <v>5</v>
      </c>
    </row>
    <row r="104" spans="1:2" ht="12.75">
      <c r="A104" s="20" t="s">
        <v>318</v>
      </c>
      <c r="B104" s="20">
        <v>0</v>
      </c>
    </row>
    <row r="105" spans="1:2" ht="12.75">
      <c r="A105" s="20" t="s">
        <v>318</v>
      </c>
      <c r="B105" s="44" t="s">
        <v>444</v>
      </c>
    </row>
    <row r="106" spans="1:2" ht="12.75">
      <c r="A106" s="20" t="s">
        <v>1559</v>
      </c>
      <c r="B106" s="20">
        <v>0</v>
      </c>
    </row>
    <row r="107" spans="1:2" ht="12.75">
      <c r="A107" s="20" t="s">
        <v>1559</v>
      </c>
      <c r="B107" s="20">
        <v>5</v>
      </c>
    </row>
    <row r="108" spans="1:2" ht="12.75">
      <c r="A108" s="20" t="s">
        <v>1559</v>
      </c>
      <c r="B108" s="20">
        <v>12</v>
      </c>
    </row>
    <row r="109" spans="1:2" ht="12.75">
      <c r="A109" s="20" t="s">
        <v>1354</v>
      </c>
      <c r="B109" s="106">
        <v>3</v>
      </c>
    </row>
    <row r="110" spans="1:2" ht="12.75">
      <c r="A110" s="20" t="s">
        <v>1354</v>
      </c>
      <c r="B110" s="20">
        <v>12</v>
      </c>
    </row>
    <row r="111" spans="1:2" ht="12.75">
      <c r="A111" s="20" t="s">
        <v>1591</v>
      </c>
      <c r="B111" s="20">
        <v>0</v>
      </c>
    </row>
    <row r="112" spans="1:2" ht="12.75">
      <c r="A112" s="20" t="s">
        <v>1689</v>
      </c>
      <c r="B112" s="20">
        <v>12</v>
      </c>
    </row>
    <row r="113" spans="1:2" ht="12.75">
      <c r="A113" s="20" t="s">
        <v>872</v>
      </c>
      <c r="B113" s="20">
        <v>5</v>
      </c>
    </row>
    <row r="114" spans="1:2" ht="12.75">
      <c r="A114" s="20" t="s">
        <v>872</v>
      </c>
      <c r="B114" s="20">
        <v>12</v>
      </c>
    </row>
    <row r="115" spans="1:2" ht="12.75">
      <c r="A115" s="20" t="s">
        <v>598</v>
      </c>
      <c r="B115" s="20">
        <v>20</v>
      </c>
    </row>
    <row r="116" spans="1:2" ht="12.75">
      <c r="A116" s="20" t="s">
        <v>598</v>
      </c>
      <c r="B116" s="20">
        <v>21</v>
      </c>
    </row>
    <row r="117" spans="1:2" ht="12.75">
      <c r="A117" s="20" t="s">
        <v>268</v>
      </c>
      <c r="B117" s="20">
        <v>12</v>
      </c>
    </row>
    <row r="118" spans="1:2" ht="12.75">
      <c r="A118" s="20" t="s">
        <v>268</v>
      </c>
      <c r="B118" s="20">
        <v>12</v>
      </c>
    </row>
    <row r="119" spans="1:2" ht="12.75">
      <c r="A119" s="20" t="s">
        <v>1044</v>
      </c>
      <c r="B119" s="20">
        <v>3</v>
      </c>
    </row>
    <row r="120" spans="1:2" ht="12.75">
      <c r="A120" s="20" t="s">
        <v>942</v>
      </c>
      <c r="B120" s="20">
        <v>12</v>
      </c>
    </row>
    <row r="121" spans="1:2" ht="12.75">
      <c r="A121" s="20" t="s">
        <v>1651</v>
      </c>
      <c r="B121" s="20">
        <v>12</v>
      </c>
    </row>
    <row r="122" spans="1:2" ht="12.75">
      <c r="A122" s="20" t="s">
        <v>1756</v>
      </c>
      <c r="B122" s="20">
        <v>1</v>
      </c>
    </row>
    <row r="123" spans="1:2" ht="12.75">
      <c r="A123" s="20" t="s">
        <v>189</v>
      </c>
      <c r="B123" s="20">
        <v>5</v>
      </c>
    </row>
    <row r="124" spans="1:2" ht="12.75">
      <c r="A124" s="20" t="s">
        <v>189</v>
      </c>
      <c r="B124" s="20">
        <v>5</v>
      </c>
    </row>
    <row r="125" spans="1:2" ht="12.75">
      <c r="A125" s="20" t="s">
        <v>189</v>
      </c>
      <c r="B125" s="20">
        <v>5</v>
      </c>
    </row>
    <row r="126" spans="1:2" ht="12.75">
      <c r="A126" s="20" t="s">
        <v>189</v>
      </c>
      <c r="B126" s="20">
        <v>12</v>
      </c>
    </row>
    <row r="127" spans="1:2" ht="12.75">
      <c r="A127" s="20" t="s">
        <v>1206</v>
      </c>
      <c r="B127" s="20">
        <v>12</v>
      </c>
    </row>
    <row r="128" spans="1:2" ht="12.75">
      <c r="A128" s="20" t="s">
        <v>1206</v>
      </c>
      <c r="B128" s="20">
        <v>12</v>
      </c>
    </row>
    <row r="129" spans="1:2" ht="12.75">
      <c r="A129" s="20" t="s">
        <v>1635</v>
      </c>
      <c r="B129" s="20">
        <v>5</v>
      </c>
    </row>
    <row r="130" spans="1:2" ht="12.75">
      <c r="A130" s="20" t="s">
        <v>1373</v>
      </c>
      <c r="B130" s="20">
        <v>48</v>
      </c>
    </row>
    <row r="131" spans="1:2" ht="12.75">
      <c r="A131" s="20" t="s">
        <v>1393</v>
      </c>
      <c r="B131" s="20">
        <v>5</v>
      </c>
    </row>
    <row r="132" spans="1:2" ht="12.75">
      <c r="A132" s="45" t="s">
        <v>84</v>
      </c>
      <c r="B132" s="45">
        <v>0</v>
      </c>
    </row>
    <row r="133" spans="1:2" ht="12.75">
      <c r="A133" s="45" t="s">
        <v>84</v>
      </c>
      <c r="B133" s="45">
        <v>0</v>
      </c>
    </row>
    <row r="134" spans="1:2" ht="12.75">
      <c r="A134" s="20" t="s">
        <v>84</v>
      </c>
      <c r="B134" s="20">
        <v>2</v>
      </c>
    </row>
    <row r="135" spans="1:2" ht="12.75">
      <c r="A135" s="20" t="s">
        <v>84</v>
      </c>
      <c r="B135" s="20">
        <v>2</v>
      </c>
    </row>
    <row r="136" spans="1:2" ht="12.75">
      <c r="A136" s="20" t="s">
        <v>84</v>
      </c>
      <c r="B136" s="20">
        <v>3</v>
      </c>
    </row>
    <row r="137" spans="1:2" ht="12.75">
      <c r="A137" s="20" t="s">
        <v>84</v>
      </c>
      <c r="B137" s="20">
        <v>3</v>
      </c>
    </row>
    <row r="138" spans="1:2" ht="12.75">
      <c r="A138" s="20" t="s">
        <v>84</v>
      </c>
      <c r="B138" s="20">
        <v>5</v>
      </c>
    </row>
    <row r="139" spans="1:2" ht="12.75">
      <c r="A139" s="20" t="s">
        <v>84</v>
      </c>
      <c r="B139" s="20">
        <v>5</v>
      </c>
    </row>
    <row r="140" spans="1:2" ht="12.75">
      <c r="A140" s="20" t="s">
        <v>84</v>
      </c>
      <c r="B140" s="20">
        <v>5</v>
      </c>
    </row>
    <row r="141" spans="1:2" ht="12.75">
      <c r="A141" s="20" t="s">
        <v>84</v>
      </c>
      <c r="B141" s="20">
        <v>5</v>
      </c>
    </row>
    <row r="142" spans="1:2" ht="12.75">
      <c r="A142" s="20" t="s">
        <v>84</v>
      </c>
      <c r="B142" s="20">
        <v>5</v>
      </c>
    </row>
    <row r="143" spans="1:2" ht="12.75">
      <c r="A143" s="20" t="s">
        <v>84</v>
      </c>
      <c r="B143" s="20">
        <v>5</v>
      </c>
    </row>
    <row r="144" spans="1:2" ht="12.75">
      <c r="A144" s="20" t="s">
        <v>84</v>
      </c>
      <c r="B144" s="20">
        <v>5</v>
      </c>
    </row>
    <row r="145" spans="1:2" ht="12.75">
      <c r="A145" s="20" t="s">
        <v>84</v>
      </c>
      <c r="B145" s="20">
        <v>12</v>
      </c>
    </row>
    <row r="146" spans="1:2" ht="12.75">
      <c r="A146" s="20" t="s">
        <v>84</v>
      </c>
      <c r="B146" s="20">
        <v>12</v>
      </c>
    </row>
    <row r="147" spans="1:2" ht="12.75">
      <c r="A147" s="20" t="s">
        <v>84</v>
      </c>
      <c r="B147" s="20">
        <v>12</v>
      </c>
    </row>
    <row r="148" spans="1:2" ht="12.75">
      <c r="A148" s="20" t="s">
        <v>84</v>
      </c>
      <c r="B148" s="20">
        <v>12</v>
      </c>
    </row>
    <row r="149" spans="1:2" ht="12.75">
      <c r="A149" s="20" t="s">
        <v>84</v>
      </c>
      <c r="B149" s="20">
        <v>12</v>
      </c>
    </row>
    <row r="150" spans="1:2" ht="12.75">
      <c r="A150" s="20" t="s">
        <v>84</v>
      </c>
      <c r="B150" s="20">
        <v>12</v>
      </c>
    </row>
    <row r="151" spans="1:2" ht="12.75">
      <c r="A151" s="20" t="s">
        <v>84</v>
      </c>
      <c r="B151" s="20">
        <v>12</v>
      </c>
    </row>
    <row r="152" spans="1:2" ht="12.75">
      <c r="A152" s="20" t="s">
        <v>84</v>
      </c>
      <c r="B152" s="20">
        <v>12</v>
      </c>
    </row>
    <row r="153" spans="1:2" ht="12.75">
      <c r="A153" s="20" t="s">
        <v>84</v>
      </c>
      <c r="B153" s="20">
        <v>12</v>
      </c>
    </row>
    <row r="154" spans="1:2" ht="12.75">
      <c r="A154" s="20" t="s">
        <v>84</v>
      </c>
      <c r="B154" s="20">
        <v>12</v>
      </c>
    </row>
    <row r="155" spans="1:2" ht="12.75">
      <c r="A155" s="20" t="s">
        <v>84</v>
      </c>
      <c r="B155" s="20">
        <v>12</v>
      </c>
    </row>
    <row r="156" spans="1:2" ht="12.75">
      <c r="A156" s="20" t="s">
        <v>84</v>
      </c>
      <c r="B156" s="20">
        <v>12</v>
      </c>
    </row>
    <row r="157" spans="1:2" ht="12.75">
      <c r="A157" s="20" t="s">
        <v>84</v>
      </c>
      <c r="B157" s="20">
        <v>12</v>
      </c>
    </row>
    <row r="158" spans="1:2" ht="12.75">
      <c r="A158" s="20" t="s">
        <v>84</v>
      </c>
      <c r="B158" s="20">
        <v>12</v>
      </c>
    </row>
    <row r="159" spans="1:2" ht="12.75">
      <c r="A159" s="20" t="s">
        <v>84</v>
      </c>
      <c r="B159" s="20">
        <v>12</v>
      </c>
    </row>
    <row r="160" spans="1:2" ht="12.75">
      <c r="A160" s="20" t="s">
        <v>84</v>
      </c>
      <c r="B160" s="20">
        <v>12</v>
      </c>
    </row>
    <row r="161" spans="1:2" ht="12.75">
      <c r="A161" s="20" t="s">
        <v>84</v>
      </c>
      <c r="B161" s="20">
        <v>12</v>
      </c>
    </row>
    <row r="162" spans="1:2" ht="12.75">
      <c r="A162" s="20" t="s">
        <v>84</v>
      </c>
      <c r="B162" s="20">
        <v>14</v>
      </c>
    </row>
    <row r="163" spans="1:2" ht="12.75">
      <c r="A163" s="20" t="s">
        <v>84</v>
      </c>
      <c r="B163" s="20">
        <v>20</v>
      </c>
    </row>
    <row r="164" spans="1:2" ht="12.75">
      <c r="A164" s="20" t="s">
        <v>84</v>
      </c>
      <c r="B164" s="20">
        <v>21</v>
      </c>
    </row>
    <row r="165" spans="1:2" ht="12.75">
      <c r="A165" s="20" t="s">
        <v>84</v>
      </c>
      <c r="B165" s="20">
        <v>48</v>
      </c>
    </row>
    <row r="166" spans="1:2" ht="12.75">
      <c r="A166" s="20" t="s">
        <v>84</v>
      </c>
      <c r="B166" s="20"/>
    </row>
    <row r="167" spans="1:2" ht="12.75">
      <c r="A167" s="20" t="s">
        <v>84</v>
      </c>
      <c r="B167" s="20"/>
    </row>
    <row r="168" spans="1:2" ht="12.75">
      <c r="A168" s="20" t="s">
        <v>1609</v>
      </c>
      <c r="B168" s="20">
        <v>27</v>
      </c>
    </row>
    <row r="169" spans="1:2" ht="12.75">
      <c r="A169" s="20" t="s">
        <v>1355</v>
      </c>
      <c r="B169" s="20">
        <v>12</v>
      </c>
    </row>
    <row r="170" spans="1:2" ht="12.75">
      <c r="A170" s="20" t="s">
        <v>1355</v>
      </c>
      <c r="B170" s="20">
        <v>12</v>
      </c>
    </row>
    <row r="171" spans="1:2" ht="12.75">
      <c r="A171" s="20" t="s">
        <v>1263</v>
      </c>
      <c r="B171" s="20">
        <v>48</v>
      </c>
    </row>
    <row r="172" spans="1:2" ht="12.75">
      <c r="A172" s="20" t="s">
        <v>1300</v>
      </c>
      <c r="B172" s="20">
        <v>5</v>
      </c>
    </row>
    <row r="173" spans="1:2" ht="12.75">
      <c r="A173" s="20" t="s">
        <v>1811</v>
      </c>
      <c r="B173" s="20">
        <v>0</v>
      </c>
    </row>
    <row r="174" spans="1:2" ht="12.75">
      <c r="A174" s="20" t="s">
        <v>1064</v>
      </c>
      <c r="B174" s="20">
        <v>0</v>
      </c>
    </row>
    <row r="175" spans="1:2" ht="12.75">
      <c r="A175" s="20" t="s">
        <v>1064</v>
      </c>
      <c r="B175" s="20">
        <v>5</v>
      </c>
    </row>
    <row r="176" spans="1:2" ht="12.75">
      <c r="A176" s="20" t="s">
        <v>1064</v>
      </c>
      <c r="B176" s="20">
        <v>48</v>
      </c>
    </row>
    <row r="177" spans="1:2" ht="12.75">
      <c r="A177" s="20" t="s">
        <v>472</v>
      </c>
      <c r="B177" s="20">
        <v>12</v>
      </c>
    </row>
    <row r="178" spans="1:2" ht="12.75">
      <c r="A178" s="20" t="s">
        <v>472</v>
      </c>
      <c r="B178" s="20">
        <v>12</v>
      </c>
    </row>
    <row r="179" spans="1:2" ht="12.75">
      <c r="A179" s="20" t="s">
        <v>475</v>
      </c>
      <c r="B179" s="20">
        <v>12</v>
      </c>
    </row>
    <row r="180" spans="1:2" ht="12.75">
      <c r="A180" s="20" t="s">
        <v>475</v>
      </c>
      <c r="B180" s="20">
        <v>12</v>
      </c>
    </row>
    <row r="181" spans="1:2" ht="12.75">
      <c r="A181" s="20" t="s">
        <v>475</v>
      </c>
      <c r="B181" s="20">
        <v>12</v>
      </c>
    </row>
    <row r="182" spans="1:2" ht="12.75">
      <c r="A182" s="20" t="s">
        <v>475</v>
      </c>
      <c r="B182" s="20">
        <v>27</v>
      </c>
    </row>
    <row r="183" spans="1:2" ht="12.75">
      <c r="A183" s="20" t="s">
        <v>1114</v>
      </c>
      <c r="B183" s="20">
        <v>12</v>
      </c>
    </row>
    <row r="184" spans="1:2" ht="12.75">
      <c r="A184" s="20" t="s">
        <v>1344</v>
      </c>
      <c r="B184" s="20">
        <v>12</v>
      </c>
    </row>
    <row r="185" spans="1:2" ht="12.75">
      <c r="A185" s="20" t="s">
        <v>1313</v>
      </c>
      <c r="B185" s="20">
        <v>3</v>
      </c>
    </row>
    <row r="186" spans="1:2" ht="12.75">
      <c r="A186" s="20" t="s">
        <v>532</v>
      </c>
      <c r="B186" s="20">
        <v>5</v>
      </c>
    </row>
    <row r="187" spans="1:2" ht="12.75">
      <c r="A187" s="20" t="s">
        <v>532</v>
      </c>
      <c r="B187" s="20">
        <v>12</v>
      </c>
    </row>
    <row r="188" spans="1:2" ht="12.75">
      <c r="A188" s="20" t="s">
        <v>532</v>
      </c>
      <c r="B188" s="20">
        <v>12</v>
      </c>
    </row>
    <row r="189" spans="1:2" ht="12.75">
      <c r="A189" s="20" t="s">
        <v>532</v>
      </c>
      <c r="B189" s="20">
        <v>27</v>
      </c>
    </row>
    <row r="190" spans="1:2" ht="12.75">
      <c r="A190" s="20" t="s">
        <v>1523</v>
      </c>
      <c r="B190" s="20">
        <v>12</v>
      </c>
    </row>
    <row r="191" spans="1:2" ht="12.75">
      <c r="A191" s="20" t="s">
        <v>759</v>
      </c>
      <c r="B191" s="20">
        <v>1</v>
      </c>
    </row>
    <row r="192" spans="1:2" ht="12.75">
      <c r="A192" s="20" t="s">
        <v>759</v>
      </c>
      <c r="B192" s="20">
        <v>3</v>
      </c>
    </row>
    <row r="193" spans="1:2" ht="12.75">
      <c r="A193" s="20" t="s">
        <v>759</v>
      </c>
      <c r="B193" s="20">
        <v>12</v>
      </c>
    </row>
    <row r="194" spans="1:2" ht="12.75">
      <c r="A194" s="20" t="s">
        <v>58</v>
      </c>
      <c r="B194" s="20">
        <v>12</v>
      </c>
    </row>
    <row r="195" spans="1:2" ht="12.75">
      <c r="A195" s="20" t="s">
        <v>58</v>
      </c>
      <c r="B195" s="20">
        <v>12</v>
      </c>
    </row>
    <row r="196" spans="1:2" ht="12.75">
      <c r="A196" s="20" t="s">
        <v>58</v>
      </c>
      <c r="B196" s="20">
        <v>12</v>
      </c>
    </row>
    <row r="197" spans="1:2" ht="12.75">
      <c r="A197" s="20" t="s">
        <v>58</v>
      </c>
      <c r="B197" s="20">
        <v>12</v>
      </c>
    </row>
    <row r="198" spans="1:2" ht="12.75">
      <c r="A198" s="20" t="s">
        <v>58</v>
      </c>
      <c r="B198" s="20">
        <v>27</v>
      </c>
    </row>
    <row r="199" spans="1:2" ht="12.75">
      <c r="A199" s="20" t="s">
        <v>379</v>
      </c>
      <c r="B199" s="20">
        <v>5</v>
      </c>
    </row>
    <row r="200" spans="1:2" ht="12.75">
      <c r="A200" s="20" t="s">
        <v>282</v>
      </c>
      <c r="B200" s="20">
        <v>12</v>
      </c>
    </row>
    <row r="201" spans="1:2" ht="12.75">
      <c r="A201" s="20" t="s">
        <v>1692</v>
      </c>
      <c r="B201" s="20">
        <v>0</v>
      </c>
    </row>
    <row r="202" spans="1:2" ht="12.75">
      <c r="A202" s="20" t="s">
        <v>1692</v>
      </c>
      <c r="B202" s="20">
        <v>12</v>
      </c>
    </row>
    <row r="203" spans="1:2" ht="12.75">
      <c r="A203" s="20" t="s">
        <v>927</v>
      </c>
      <c r="B203" s="20">
        <v>5</v>
      </c>
    </row>
    <row r="204" spans="1:2" ht="12.75">
      <c r="A204" s="20" t="s">
        <v>155</v>
      </c>
      <c r="B204" s="20">
        <v>0</v>
      </c>
    </row>
    <row r="205" spans="1:2" ht="12.75">
      <c r="A205" s="20" t="s">
        <v>155</v>
      </c>
      <c r="B205" s="20">
        <v>0</v>
      </c>
    </row>
    <row r="206" spans="1:2" ht="12.75">
      <c r="A206" s="20" t="s">
        <v>155</v>
      </c>
      <c r="B206" s="20">
        <v>12</v>
      </c>
    </row>
    <row r="207" spans="1:2" ht="12.75">
      <c r="A207" s="20" t="s">
        <v>155</v>
      </c>
      <c r="B207" s="20">
        <v>12</v>
      </c>
    </row>
    <row r="208" spans="1:2" ht="12.75">
      <c r="A208" s="20" t="s">
        <v>90</v>
      </c>
      <c r="B208" s="20">
        <v>12</v>
      </c>
    </row>
    <row r="209" spans="1:2" ht="12.75">
      <c r="A209" s="20" t="s">
        <v>858</v>
      </c>
      <c r="B209" s="20">
        <v>5</v>
      </c>
    </row>
    <row r="210" spans="1:2" ht="12.75">
      <c r="A210" s="20" t="s">
        <v>1274</v>
      </c>
      <c r="B210" s="20">
        <v>5</v>
      </c>
    </row>
    <row r="211" spans="1:2" ht="12.75">
      <c r="A211" s="20" t="s">
        <v>1544</v>
      </c>
      <c r="B211" s="20">
        <v>21</v>
      </c>
    </row>
    <row r="212" spans="1:2" ht="12.75">
      <c r="A212" s="20" t="s">
        <v>1780</v>
      </c>
      <c r="B212" s="20">
        <v>12</v>
      </c>
    </row>
    <row r="213" spans="1:2" ht="12.75">
      <c r="A213" s="20" t="s">
        <v>1185</v>
      </c>
      <c r="B213" s="20">
        <v>5</v>
      </c>
    </row>
    <row r="214" spans="1:2" ht="12.75">
      <c r="A214" s="20" t="s">
        <v>1256</v>
      </c>
      <c r="B214" s="20">
        <v>12</v>
      </c>
    </row>
    <row r="215" spans="1:2" ht="12.75">
      <c r="A215" s="20" t="s">
        <v>1582</v>
      </c>
      <c r="B215" s="20">
        <v>5</v>
      </c>
    </row>
    <row r="216" spans="1:2" ht="12.75">
      <c r="A216" s="20" t="s">
        <v>1582</v>
      </c>
      <c r="B216" s="20">
        <v>12</v>
      </c>
    </row>
    <row r="217" spans="1:2" ht="12.75">
      <c r="A217" s="20" t="s">
        <v>1582</v>
      </c>
      <c r="B217" s="20">
        <v>12</v>
      </c>
    </row>
    <row r="218" spans="1:2" ht="12.75">
      <c r="A218" s="20" t="s">
        <v>1805</v>
      </c>
      <c r="B218" s="20">
        <v>0</v>
      </c>
    </row>
    <row r="219" spans="1:2" ht="12.75">
      <c r="A219" s="20" t="s">
        <v>1805</v>
      </c>
      <c r="B219" s="20">
        <v>5</v>
      </c>
    </row>
    <row r="220" spans="1:2" ht="12.75">
      <c r="A220" s="20" t="s">
        <v>1626</v>
      </c>
      <c r="B220" s="20">
        <v>0</v>
      </c>
    </row>
    <row r="221" spans="1:2" ht="12.75">
      <c r="A221" s="20" t="s">
        <v>292</v>
      </c>
      <c r="B221" s="20">
        <v>5</v>
      </c>
    </row>
    <row r="222" spans="1:2" ht="12.75">
      <c r="A222" s="20" t="s">
        <v>252</v>
      </c>
      <c r="B222" s="20">
        <v>12</v>
      </c>
    </row>
    <row r="223" spans="1:2" ht="12.75">
      <c r="A223" s="20" t="s">
        <v>252</v>
      </c>
      <c r="B223" s="20">
        <v>12</v>
      </c>
    </row>
    <row r="224" spans="1:2" ht="12.75">
      <c r="A224" s="20" t="s">
        <v>252</v>
      </c>
      <c r="B224" s="20">
        <v>12</v>
      </c>
    </row>
    <row r="225" spans="1:2" ht="12.75">
      <c r="A225" s="20" t="s">
        <v>1539</v>
      </c>
      <c r="B225" s="20">
        <v>2</v>
      </c>
    </row>
    <row r="226" spans="1:2" ht="12.75">
      <c r="A226" s="20" t="s">
        <v>1012</v>
      </c>
      <c r="B226" s="20">
        <v>5</v>
      </c>
    </row>
    <row r="227" spans="1:2" ht="12.75">
      <c r="A227" s="20" t="s">
        <v>1487</v>
      </c>
      <c r="B227" s="20">
        <v>0</v>
      </c>
    </row>
    <row r="228" spans="1:2" ht="12.75">
      <c r="A228" s="20" t="s">
        <v>1168</v>
      </c>
      <c r="B228" s="20">
        <v>12</v>
      </c>
    </row>
    <row r="229" spans="1:2" ht="12.75">
      <c r="A229" s="20" t="s">
        <v>804</v>
      </c>
      <c r="B229" s="20">
        <v>21</v>
      </c>
    </row>
    <row r="230" spans="1:2" ht="12.75">
      <c r="A230" s="20" t="s">
        <v>650</v>
      </c>
      <c r="B230" s="20">
        <v>3</v>
      </c>
    </row>
    <row r="231" spans="1:2" ht="12.75">
      <c r="A231" s="20" t="s">
        <v>1618</v>
      </c>
      <c r="B231" s="20">
        <v>3</v>
      </c>
    </row>
    <row r="232" spans="1:2" ht="12.75">
      <c r="A232" s="20" t="s">
        <v>1399</v>
      </c>
      <c r="B232" s="20">
        <v>0</v>
      </c>
    </row>
    <row r="233" spans="1:2" ht="12.75">
      <c r="A233" s="20" t="s">
        <v>1399</v>
      </c>
      <c r="B233" s="20">
        <v>1</v>
      </c>
    </row>
    <row r="234" spans="1:2" ht="12.75">
      <c r="A234" s="20" t="s">
        <v>1399</v>
      </c>
      <c r="B234" s="20">
        <v>12</v>
      </c>
    </row>
    <row r="235" spans="1:2" ht="12.75">
      <c r="A235" s="20" t="s">
        <v>474</v>
      </c>
      <c r="B235" s="20">
        <v>12</v>
      </c>
    </row>
    <row r="236" spans="1:2" ht="12.75">
      <c r="A236" s="20" t="s">
        <v>474</v>
      </c>
      <c r="B236" s="20">
        <v>12</v>
      </c>
    </row>
    <row r="237" spans="1:2" ht="12.75">
      <c r="A237" s="20" t="s">
        <v>492</v>
      </c>
      <c r="B237" s="20">
        <v>0</v>
      </c>
    </row>
    <row r="238" spans="1:2" ht="12.75">
      <c r="A238" s="20" t="s">
        <v>492</v>
      </c>
      <c r="B238" s="20">
        <v>3</v>
      </c>
    </row>
    <row r="239" spans="1:2" ht="12.75">
      <c r="A239" s="20" t="s">
        <v>286</v>
      </c>
      <c r="B239" s="20">
        <v>0</v>
      </c>
    </row>
    <row r="240" spans="1:2" ht="12.75">
      <c r="A240" s="20" t="s">
        <v>286</v>
      </c>
      <c r="B240" s="20">
        <v>48</v>
      </c>
    </row>
    <row r="241" spans="1:2" ht="12.75">
      <c r="A241" s="20" t="s">
        <v>1317</v>
      </c>
      <c r="B241" s="20">
        <v>5</v>
      </c>
    </row>
    <row r="242" spans="1:2" ht="12.75">
      <c r="A242" s="20" t="s">
        <v>796</v>
      </c>
      <c r="B242" s="20">
        <v>12</v>
      </c>
    </row>
    <row r="243" spans="1:2" ht="12.75">
      <c r="A243" s="20" t="s">
        <v>955</v>
      </c>
      <c r="B243" s="20">
        <v>0</v>
      </c>
    </row>
    <row r="244" spans="1:2" ht="12.75">
      <c r="A244" s="20" t="s">
        <v>761</v>
      </c>
      <c r="B244" s="20">
        <v>0</v>
      </c>
    </row>
    <row r="245" spans="1:2" ht="12.75">
      <c r="A245" s="20" t="s">
        <v>1060</v>
      </c>
      <c r="B245" s="20">
        <v>12</v>
      </c>
    </row>
    <row r="246" spans="1:2" ht="12.75">
      <c r="A246" s="20" t="s">
        <v>1674</v>
      </c>
      <c r="B246" s="20">
        <v>12</v>
      </c>
    </row>
    <row r="247" spans="1:2" ht="12.75">
      <c r="A247" s="20" t="s">
        <v>1382</v>
      </c>
      <c r="B247" s="20">
        <v>0</v>
      </c>
    </row>
    <row r="248" spans="1:2" ht="12.75">
      <c r="A248" s="20" t="s">
        <v>1665</v>
      </c>
      <c r="B248" s="20">
        <v>12</v>
      </c>
    </row>
    <row r="249" spans="1:2" ht="12.75">
      <c r="A249" s="20" t="s">
        <v>236</v>
      </c>
      <c r="B249" s="20">
        <v>12</v>
      </c>
    </row>
    <row r="250" spans="1:2" ht="12.75">
      <c r="A250" s="20" t="s">
        <v>236</v>
      </c>
      <c r="B250" s="20">
        <v>12</v>
      </c>
    </row>
    <row r="251" spans="1:2" ht="12.75">
      <c r="A251" s="20" t="s">
        <v>236</v>
      </c>
      <c r="B251" s="20">
        <v>12</v>
      </c>
    </row>
    <row r="252" spans="1:2" ht="12.75">
      <c r="A252" s="20" t="s">
        <v>236</v>
      </c>
      <c r="B252" s="20">
        <v>12</v>
      </c>
    </row>
    <row r="253" spans="1:2" ht="12.75">
      <c r="A253" s="20" t="s">
        <v>152</v>
      </c>
      <c r="B253" s="20">
        <v>12</v>
      </c>
    </row>
    <row r="254" spans="1:2" ht="12.75">
      <c r="A254" s="20" t="s">
        <v>152</v>
      </c>
      <c r="B254" s="20">
        <v>12</v>
      </c>
    </row>
    <row r="255" spans="1:2" ht="12.75">
      <c r="A255" s="20" t="s">
        <v>1465</v>
      </c>
      <c r="B255" s="20">
        <v>27</v>
      </c>
    </row>
    <row r="256" spans="1:2" ht="12.75">
      <c r="A256" s="20" t="s">
        <v>642</v>
      </c>
      <c r="B256" s="20">
        <v>0</v>
      </c>
    </row>
    <row r="257" spans="1:2" ht="12.75">
      <c r="A257" s="20" t="s">
        <v>813</v>
      </c>
      <c r="B257" s="20">
        <v>0</v>
      </c>
    </row>
    <row r="258" spans="1:2" ht="12.75">
      <c r="A258" s="20" t="s">
        <v>813</v>
      </c>
      <c r="B258" s="20">
        <v>5</v>
      </c>
    </row>
    <row r="259" spans="1:2" ht="12.75">
      <c r="A259" s="20" t="s">
        <v>813</v>
      </c>
      <c r="B259" s="20">
        <v>5</v>
      </c>
    </row>
    <row r="260" spans="1:2" ht="12.75">
      <c r="A260" s="20" t="s">
        <v>813</v>
      </c>
      <c r="B260" s="20">
        <v>5</v>
      </c>
    </row>
    <row r="261" spans="1:2" ht="12.75">
      <c r="A261" s="20" t="s">
        <v>813</v>
      </c>
      <c r="B261" s="20">
        <v>12</v>
      </c>
    </row>
    <row r="262" spans="1:2" ht="12.75">
      <c r="A262" s="20" t="s">
        <v>813</v>
      </c>
      <c r="B262" s="20">
        <v>12</v>
      </c>
    </row>
    <row r="263" spans="1:2" ht="12.75">
      <c r="A263" s="20" t="s">
        <v>813</v>
      </c>
      <c r="B263" s="20">
        <v>12</v>
      </c>
    </row>
    <row r="264" spans="1:2" ht="12.75">
      <c r="A264" s="20" t="s">
        <v>813</v>
      </c>
      <c r="B264" s="20">
        <v>12</v>
      </c>
    </row>
    <row r="265" spans="1:2" ht="12.75">
      <c r="A265" s="20" t="s">
        <v>813</v>
      </c>
      <c r="B265" s="20">
        <v>12</v>
      </c>
    </row>
    <row r="266" spans="1:2" ht="12.75">
      <c r="A266" s="20" t="s">
        <v>813</v>
      </c>
      <c r="B266" s="20">
        <v>12</v>
      </c>
    </row>
    <row r="267" spans="1:2" ht="12.75">
      <c r="A267" s="20" t="s">
        <v>813</v>
      </c>
      <c r="B267" s="20">
        <v>12</v>
      </c>
    </row>
    <row r="268" spans="1:2" ht="12.75">
      <c r="A268" s="20" t="s">
        <v>813</v>
      </c>
      <c r="B268" s="20">
        <v>12</v>
      </c>
    </row>
    <row r="269" spans="1:2" ht="12.75">
      <c r="A269" s="20" t="s">
        <v>813</v>
      </c>
      <c r="B269" s="20">
        <v>12</v>
      </c>
    </row>
    <row r="270" spans="1:2" ht="12.75">
      <c r="A270" s="20" t="s">
        <v>813</v>
      </c>
      <c r="B270" s="20">
        <v>12</v>
      </c>
    </row>
    <row r="271" spans="1:2" ht="12.75">
      <c r="A271" s="20" t="s">
        <v>813</v>
      </c>
      <c r="B271" s="20">
        <v>12</v>
      </c>
    </row>
    <row r="272" spans="1:2" ht="12.75">
      <c r="A272" s="20" t="s">
        <v>813</v>
      </c>
      <c r="B272" s="20">
        <v>12</v>
      </c>
    </row>
    <row r="273" spans="1:2" ht="12.75">
      <c r="A273" s="20" t="s">
        <v>813</v>
      </c>
      <c r="B273" s="20">
        <v>21</v>
      </c>
    </row>
    <row r="274" spans="1:2" ht="12.75">
      <c r="A274" s="20" t="s">
        <v>813</v>
      </c>
      <c r="B274" s="20">
        <v>27</v>
      </c>
    </row>
    <row r="275" spans="1:2" ht="12.75">
      <c r="A275" s="20" t="s">
        <v>813</v>
      </c>
      <c r="B275" s="20">
        <v>27</v>
      </c>
    </row>
    <row r="276" spans="1:2" ht="12.75">
      <c r="A276" s="20" t="s">
        <v>813</v>
      </c>
      <c r="B276" s="20">
        <v>48</v>
      </c>
    </row>
    <row r="277" spans="1:2" ht="12.75">
      <c r="A277" s="20" t="s">
        <v>1216</v>
      </c>
      <c r="B277" s="20">
        <v>0</v>
      </c>
    </row>
    <row r="278" spans="1:2" ht="12.75">
      <c r="A278" s="20" t="s">
        <v>1216</v>
      </c>
      <c r="B278" s="20">
        <v>12</v>
      </c>
    </row>
    <row r="279" spans="1:2" ht="12.75">
      <c r="A279" s="20" t="s">
        <v>819</v>
      </c>
      <c r="B279" s="20">
        <v>12</v>
      </c>
    </row>
    <row r="280" spans="1:2" ht="12.75">
      <c r="A280" s="20" t="s">
        <v>1251</v>
      </c>
      <c r="B280" s="20">
        <v>2</v>
      </c>
    </row>
    <row r="281" spans="1:2" ht="12.75">
      <c r="A281" s="20" t="s">
        <v>1058</v>
      </c>
      <c r="B281" s="20">
        <v>5</v>
      </c>
    </row>
    <row r="282" spans="1:2" ht="12.75">
      <c r="A282" s="20" t="s">
        <v>1649</v>
      </c>
      <c r="B282" s="20">
        <v>0</v>
      </c>
    </row>
    <row r="283" spans="1:2" ht="12.75">
      <c r="A283" s="20" t="s">
        <v>877</v>
      </c>
      <c r="B283" s="20">
        <v>12</v>
      </c>
    </row>
    <row r="284" spans="1:2" ht="12.75">
      <c r="A284" s="20" t="s">
        <v>1051</v>
      </c>
      <c r="B284" s="20">
        <v>1</v>
      </c>
    </row>
    <row r="285" spans="1:2" ht="12.75">
      <c r="A285" s="20" t="s">
        <v>1051</v>
      </c>
      <c r="B285" s="20">
        <v>12</v>
      </c>
    </row>
    <row r="286" spans="1:2" ht="12.75">
      <c r="A286" s="20" t="s">
        <v>1189</v>
      </c>
      <c r="B286" s="20">
        <v>5</v>
      </c>
    </row>
    <row r="287" spans="1:2" ht="12.75">
      <c r="A287" s="20" t="s">
        <v>1189</v>
      </c>
      <c r="B287" s="20">
        <v>12</v>
      </c>
    </row>
    <row r="288" spans="1:2" ht="12.75">
      <c r="A288" s="20" t="s">
        <v>1189</v>
      </c>
      <c r="B288" s="20">
        <v>12</v>
      </c>
    </row>
    <row r="289" spans="1:2" ht="12.75">
      <c r="A289" s="20" t="s">
        <v>1189</v>
      </c>
      <c r="B289" s="20">
        <v>27</v>
      </c>
    </row>
    <row r="290" spans="1:2" ht="12.75">
      <c r="A290" s="20" t="s">
        <v>1700</v>
      </c>
      <c r="B290" s="20">
        <v>21</v>
      </c>
    </row>
    <row r="291" spans="1:2" ht="12.75">
      <c r="A291" s="20" t="s">
        <v>302</v>
      </c>
      <c r="B291" s="20">
        <v>12</v>
      </c>
    </row>
    <row r="292" spans="1:2" ht="12.75">
      <c r="A292" s="20" t="s">
        <v>938</v>
      </c>
      <c r="B292" s="20">
        <v>5</v>
      </c>
    </row>
    <row r="293" spans="1:2" ht="12.75">
      <c r="A293" s="20" t="s">
        <v>938</v>
      </c>
      <c r="B293" s="20">
        <v>5</v>
      </c>
    </row>
    <row r="294" spans="1:2" ht="12.75">
      <c r="A294" s="20" t="s">
        <v>1347</v>
      </c>
      <c r="B294" s="20">
        <v>12</v>
      </c>
    </row>
    <row r="295" spans="1:2" ht="12.75">
      <c r="A295" s="20" t="s">
        <v>1712</v>
      </c>
      <c r="B295" s="20">
        <v>21</v>
      </c>
    </row>
    <row r="296" spans="1:2" ht="12.75">
      <c r="A296" s="20" t="s">
        <v>1712</v>
      </c>
      <c r="B296" s="20">
        <v>21</v>
      </c>
    </row>
    <row r="297" spans="1:2" ht="12.75">
      <c r="A297" s="20" t="s">
        <v>505</v>
      </c>
      <c r="B297" s="20">
        <v>0</v>
      </c>
    </row>
    <row r="298" spans="1:2" ht="12.75">
      <c r="A298" s="20" t="s">
        <v>149</v>
      </c>
      <c r="B298" s="20">
        <v>12</v>
      </c>
    </row>
    <row r="299" spans="1:2" ht="12.75">
      <c r="A299" s="20" t="s">
        <v>1761</v>
      </c>
      <c r="B299" s="20">
        <v>27</v>
      </c>
    </row>
    <row r="300" spans="1:2" ht="12.75">
      <c r="A300" s="20" t="s">
        <v>1244</v>
      </c>
      <c r="B300" s="20">
        <v>12</v>
      </c>
    </row>
    <row r="301" spans="1:2" ht="12.75">
      <c r="A301" s="20" t="s">
        <v>889</v>
      </c>
      <c r="B301" s="20">
        <v>0</v>
      </c>
    </row>
    <row r="302" spans="1:2" ht="12.75">
      <c r="A302" s="20" t="s">
        <v>1376</v>
      </c>
      <c r="B302" s="20">
        <v>5</v>
      </c>
    </row>
    <row r="303" spans="1:2" ht="12.75">
      <c r="A303" s="20" t="s">
        <v>1125</v>
      </c>
      <c r="B303" s="20">
        <v>0</v>
      </c>
    </row>
    <row r="304" spans="1:2" ht="12.75">
      <c r="A304" s="20" t="s">
        <v>658</v>
      </c>
      <c r="B304" s="20">
        <v>3</v>
      </c>
    </row>
    <row r="305" spans="1:2" ht="12.75">
      <c r="A305" s="20" t="s">
        <v>658</v>
      </c>
      <c r="B305" s="20">
        <v>5</v>
      </c>
    </row>
    <row r="306" spans="1:2" ht="12.75">
      <c r="A306" s="20" t="s">
        <v>215</v>
      </c>
      <c r="B306" s="20">
        <v>12</v>
      </c>
    </row>
    <row r="307" spans="1:2" ht="12.75">
      <c r="A307" s="20" t="s">
        <v>1845</v>
      </c>
      <c r="B307" s="20">
        <v>21</v>
      </c>
    </row>
    <row r="308" spans="1:2" ht="12.75">
      <c r="A308" s="20" t="s">
        <v>1845</v>
      </c>
      <c r="B308" s="20">
        <v>27</v>
      </c>
    </row>
    <row r="309" spans="1:2" ht="12.75">
      <c r="A309" s="20" t="s">
        <v>614</v>
      </c>
      <c r="B309" s="20">
        <v>12</v>
      </c>
    </row>
    <row r="310" spans="1:2" ht="12.75">
      <c r="A310" s="20" t="s">
        <v>1077</v>
      </c>
      <c r="B310" s="20">
        <v>0</v>
      </c>
    </row>
    <row r="311" spans="1:2" ht="12.75">
      <c r="A311" s="20" t="s">
        <v>1104</v>
      </c>
      <c r="B311" s="20">
        <v>0</v>
      </c>
    </row>
    <row r="312" spans="1:2" ht="12.75">
      <c r="A312" s="20" t="s">
        <v>1104</v>
      </c>
      <c r="B312" s="20">
        <v>0</v>
      </c>
    </row>
    <row r="313" spans="1:2" ht="12.75">
      <c r="A313" s="20" t="s">
        <v>1272</v>
      </c>
      <c r="B313" s="20">
        <v>2</v>
      </c>
    </row>
    <row r="314" spans="1:2" ht="12.75">
      <c r="A314" s="20" t="s">
        <v>1272</v>
      </c>
      <c r="B314" s="20">
        <v>12</v>
      </c>
    </row>
    <row r="315" spans="1:2" ht="12.75">
      <c r="A315" s="20" t="s">
        <v>1644</v>
      </c>
      <c r="B315" s="20">
        <v>12</v>
      </c>
    </row>
    <row r="316" spans="1:2" ht="12.75">
      <c r="A316" s="20" t="s">
        <v>1520</v>
      </c>
      <c r="B316" s="20">
        <v>5</v>
      </c>
    </row>
    <row r="317" spans="1:2" ht="12.75">
      <c r="A317" s="20" t="s">
        <v>327</v>
      </c>
      <c r="B317" s="20">
        <v>12</v>
      </c>
    </row>
    <row r="318" spans="1:2" ht="12.75">
      <c r="A318" s="20" t="s">
        <v>327</v>
      </c>
      <c r="B318" s="20">
        <v>12</v>
      </c>
    </row>
    <row r="319" spans="1:2" ht="12.75">
      <c r="A319" s="20" t="s">
        <v>990</v>
      </c>
      <c r="B319" s="20">
        <v>0</v>
      </c>
    </row>
    <row r="320" spans="1:2" ht="12.75">
      <c r="A320" s="20" t="s">
        <v>990</v>
      </c>
      <c r="B320" s="20">
        <v>2</v>
      </c>
    </row>
    <row r="321" spans="1:2" ht="12.75">
      <c r="A321" s="20" t="s">
        <v>990</v>
      </c>
      <c r="B321" s="20">
        <v>12</v>
      </c>
    </row>
    <row r="322" spans="1:2" ht="12.75">
      <c r="A322" s="20" t="s">
        <v>990</v>
      </c>
      <c r="B322" s="20">
        <v>12</v>
      </c>
    </row>
    <row r="323" spans="1:2" ht="12.75">
      <c r="A323" s="20" t="s">
        <v>990</v>
      </c>
      <c r="B323" s="20">
        <v>12</v>
      </c>
    </row>
    <row r="324" spans="1:2" ht="12.75">
      <c r="A324" s="20" t="s">
        <v>990</v>
      </c>
      <c r="B324" s="20">
        <v>12</v>
      </c>
    </row>
    <row r="325" spans="1:2" ht="12.75">
      <c r="A325" s="20" t="s">
        <v>990</v>
      </c>
      <c r="B325" s="20">
        <v>12</v>
      </c>
    </row>
    <row r="326" spans="1:2" ht="12.75">
      <c r="A326" s="20" t="s">
        <v>990</v>
      </c>
      <c r="B326" s="20">
        <v>21</v>
      </c>
    </row>
    <row r="327" spans="1:2" ht="12.75">
      <c r="A327" s="20" t="s">
        <v>990</v>
      </c>
      <c r="B327" s="123">
        <v>21</v>
      </c>
    </row>
    <row r="328" spans="1:2" ht="12.75">
      <c r="A328" s="20" t="s">
        <v>990</v>
      </c>
      <c r="B328" s="20">
        <v>27</v>
      </c>
    </row>
    <row r="329" spans="1:2" ht="12.75">
      <c r="A329" s="20" t="s">
        <v>1446</v>
      </c>
      <c r="B329" s="20">
        <v>5</v>
      </c>
    </row>
    <row r="330" spans="1:2" ht="12.75">
      <c r="A330" s="20" t="s">
        <v>80</v>
      </c>
      <c r="B330" s="20">
        <v>5</v>
      </c>
    </row>
    <row r="331" spans="1:2" ht="13.5" thickBot="1">
      <c r="A331" s="20" t="s">
        <v>80</v>
      </c>
      <c r="B331" s="20">
        <v>12</v>
      </c>
    </row>
    <row r="332" spans="1:2" ht="12.75">
      <c r="A332" s="126" t="s">
        <v>80</v>
      </c>
      <c r="B332" s="124">
        <v>12</v>
      </c>
    </row>
    <row r="333" spans="1:2" ht="12.75">
      <c r="A333" s="20" t="s">
        <v>80</v>
      </c>
      <c r="B333" s="20">
        <v>12</v>
      </c>
    </row>
    <row r="334" spans="1:2" ht="12.75">
      <c r="A334" s="20" t="s">
        <v>1570</v>
      </c>
      <c r="B334" s="20">
        <v>3</v>
      </c>
    </row>
    <row r="335" spans="1:2" ht="12.75">
      <c r="A335" s="20" t="s">
        <v>719</v>
      </c>
      <c r="B335" s="20">
        <v>0</v>
      </c>
    </row>
    <row r="336" spans="1:2" ht="12.75">
      <c r="A336" s="20" t="s">
        <v>719</v>
      </c>
      <c r="B336" s="20">
        <v>0</v>
      </c>
    </row>
    <row r="337" spans="1:2" ht="12.75">
      <c r="A337" s="20" t="s">
        <v>719</v>
      </c>
      <c r="B337" s="20">
        <v>5</v>
      </c>
    </row>
    <row r="338" spans="1:2" ht="12.75">
      <c r="A338" s="20" t="s">
        <v>1247</v>
      </c>
      <c r="B338" s="20">
        <v>14</v>
      </c>
    </row>
    <row r="339" spans="1:2" ht="12.75">
      <c r="A339" s="20" t="s">
        <v>996</v>
      </c>
      <c r="B339" s="20">
        <v>0</v>
      </c>
    </row>
    <row r="340" spans="1:2" ht="12.75">
      <c r="A340" s="20" t="s">
        <v>996</v>
      </c>
      <c r="B340" s="20">
        <v>0</v>
      </c>
    </row>
    <row r="341" spans="1:2" ht="12.75">
      <c r="A341" s="20" t="s">
        <v>258</v>
      </c>
      <c r="B341" s="20">
        <v>5</v>
      </c>
    </row>
    <row r="342" spans="1:2" ht="12.75">
      <c r="A342" s="20" t="s">
        <v>933</v>
      </c>
      <c r="B342" s="20">
        <v>5</v>
      </c>
    </row>
    <row r="343" spans="1:2" ht="12.75">
      <c r="A343" s="20" t="s">
        <v>74</v>
      </c>
      <c r="B343" s="20">
        <v>12</v>
      </c>
    </row>
    <row r="344" spans="1:2" ht="12.75">
      <c r="A344" s="20" t="s">
        <v>1494</v>
      </c>
      <c r="B344" s="20">
        <v>2</v>
      </c>
    </row>
    <row r="345" spans="1:2" ht="12.75">
      <c r="A345" s="20" t="s">
        <v>1286</v>
      </c>
      <c r="B345" s="20">
        <v>12</v>
      </c>
    </row>
    <row r="346" spans="1:2" ht="12.75">
      <c r="A346" s="20" t="s">
        <v>1010</v>
      </c>
      <c r="B346" s="20">
        <v>2</v>
      </c>
    </row>
    <row r="347" spans="1:2" ht="12.75">
      <c r="A347" s="20" t="s">
        <v>1010</v>
      </c>
      <c r="B347" s="20">
        <v>12</v>
      </c>
    </row>
    <row r="348" spans="1:2" ht="12.75">
      <c r="A348" s="20" t="s">
        <v>1027</v>
      </c>
      <c r="B348" s="20">
        <v>0</v>
      </c>
    </row>
    <row r="349" spans="1:2" ht="12.75">
      <c r="A349" s="20" t="s">
        <v>735</v>
      </c>
      <c r="B349" s="20">
        <v>5</v>
      </c>
    </row>
    <row r="350" spans="1:2" ht="12.75">
      <c r="A350" s="20" t="s">
        <v>207</v>
      </c>
      <c r="B350" s="20">
        <v>0</v>
      </c>
    </row>
    <row r="351" spans="1:2" ht="12.75">
      <c r="A351" s="20" t="s">
        <v>207</v>
      </c>
      <c r="B351" s="20">
        <v>0</v>
      </c>
    </row>
    <row r="352" spans="1:2" ht="12.75">
      <c r="A352" s="20" t="s">
        <v>207</v>
      </c>
      <c r="B352" s="20">
        <v>5</v>
      </c>
    </row>
    <row r="353" spans="1:2" ht="12.75">
      <c r="A353" s="20" t="s">
        <v>207</v>
      </c>
      <c r="B353" s="20">
        <v>12</v>
      </c>
    </row>
    <row r="354" spans="1:2" ht="12.75">
      <c r="A354" s="20" t="s">
        <v>207</v>
      </c>
      <c r="B354" s="20">
        <v>12</v>
      </c>
    </row>
    <row r="355" spans="1:2" ht="12.75">
      <c r="A355" s="20" t="s">
        <v>207</v>
      </c>
      <c r="B355" s="20">
        <v>12</v>
      </c>
    </row>
    <row r="356" spans="1:2" ht="12.75">
      <c r="A356" s="20" t="s">
        <v>207</v>
      </c>
      <c r="B356" s="20">
        <v>12</v>
      </c>
    </row>
    <row r="357" spans="1:2" ht="12.75">
      <c r="A357" s="20" t="s">
        <v>800</v>
      </c>
      <c r="B357" s="20">
        <v>0</v>
      </c>
    </row>
    <row r="358" spans="1:2" ht="12.75">
      <c r="A358" s="45" t="s">
        <v>543</v>
      </c>
      <c r="B358" s="20">
        <v>12</v>
      </c>
    </row>
    <row r="359" spans="1:2" ht="12.75">
      <c r="A359" s="20" t="s">
        <v>1633</v>
      </c>
      <c r="B359" s="20">
        <v>5</v>
      </c>
    </row>
    <row r="360" spans="1:2" ht="12.75">
      <c r="A360" s="20" t="s">
        <v>384</v>
      </c>
      <c r="B360" s="20">
        <v>12</v>
      </c>
    </row>
    <row r="361" spans="1:2" ht="12.75">
      <c r="A361" s="20" t="s">
        <v>602</v>
      </c>
      <c r="B361" s="20">
        <v>12</v>
      </c>
    </row>
    <row r="362" spans="1:2" ht="12.75">
      <c r="A362" s="20" t="s">
        <v>662</v>
      </c>
      <c r="B362" s="20">
        <v>21</v>
      </c>
    </row>
    <row r="363" spans="1:2" ht="12.75">
      <c r="A363" s="20" t="s">
        <v>1602</v>
      </c>
      <c r="B363" s="20">
        <v>0</v>
      </c>
    </row>
    <row r="364" spans="1:2" ht="12.75">
      <c r="A364" s="20" t="s">
        <v>1178</v>
      </c>
      <c r="B364" s="20">
        <v>0</v>
      </c>
    </row>
    <row r="365" spans="1:2" ht="12.75">
      <c r="A365" s="20" t="s">
        <v>1178</v>
      </c>
      <c r="B365" s="20">
        <v>5</v>
      </c>
    </row>
    <row r="366" spans="1:2" ht="12.75">
      <c r="A366" s="20" t="s">
        <v>1414</v>
      </c>
      <c r="B366" s="20">
        <v>1</v>
      </c>
    </row>
    <row r="367" spans="1:2" ht="12.75">
      <c r="A367" s="20" t="s">
        <v>794</v>
      </c>
      <c r="B367" s="20">
        <v>12</v>
      </c>
    </row>
    <row r="368" spans="1:2" ht="12.75">
      <c r="A368" s="20" t="s">
        <v>794</v>
      </c>
      <c r="B368" s="20">
        <v>12</v>
      </c>
    </row>
    <row r="369" spans="1:2" ht="12.75">
      <c r="A369" s="20" t="s">
        <v>1621</v>
      </c>
      <c r="B369" s="20">
        <v>5</v>
      </c>
    </row>
    <row r="370" spans="1:2" ht="12.75">
      <c r="A370" s="20" t="s">
        <v>1112</v>
      </c>
      <c r="B370" s="20">
        <v>12</v>
      </c>
    </row>
    <row r="371" spans="1:2" ht="12.75">
      <c r="A371" s="20" t="s">
        <v>1089</v>
      </c>
      <c r="B371" s="20">
        <v>3</v>
      </c>
    </row>
    <row r="372" spans="1:2" ht="12.75">
      <c r="A372" s="20" t="s">
        <v>1163</v>
      </c>
      <c r="B372" s="20">
        <v>12</v>
      </c>
    </row>
    <row r="373" spans="1:2" ht="12.75">
      <c r="A373" s="20" t="s">
        <v>1163</v>
      </c>
      <c r="B373" s="20">
        <v>12</v>
      </c>
    </row>
    <row r="374" spans="1:2" ht="12.75">
      <c r="A374" s="20" t="s">
        <v>1771</v>
      </c>
      <c r="B374" s="20">
        <v>12</v>
      </c>
    </row>
    <row r="375" spans="1:2" ht="12.75">
      <c r="A375" s="20" t="s">
        <v>1771</v>
      </c>
      <c r="B375" s="20">
        <v>12</v>
      </c>
    </row>
    <row r="376" spans="1:2" ht="12.75">
      <c r="A376" s="20" t="s">
        <v>1267</v>
      </c>
      <c r="B376" s="20">
        <v>12</v>
      </c>
    </row>
    <row r="377" spans="1:2" ht="12.75">
      <c r="A377" s="20" t="s">
        <v>675</v>
      </c>
      <c r="B377" s="20">
        <v>0</v>
      </c>
    </row>
    <row r="378" spans="1:2" ht="12.75">
      <c r="A378" s="20" t="s">
        <v>1222</v>
      </c>
      <c r="B378" s="20">
        <v>5</v>
      </c>
    </row>
    <row r="379" spans="1:2" ht="12.75">
      <c r="A379" s="20" t="s">
        <v>1260</v>
      </c>
      <c r="B379" s="20">
        <v>12</v>
      </c>
    </row>
    <row r="380" spans="1:2" ht="12.75">
      <c r="A380" s="20" t="s">
        <v>1260</v>
      </c>
      <c r="B380" s="20">
        <v>12</v>
      </c>
    </row>
    <row r="381" spans="1:2" ht="12.75">
      <c r="A381" s="20" t="s">
        <v>1574</v>
      </c>
      <c r="B381" s="20">
        <v>41</v>
      </c>
    </row>
    <row r="382" spans="1:2" ht="12.75">
      <c r="A382" s="20" t="s">
        <v>1072</v>
      </c>
      <c r="B382" s="20">
        <v>0</v>
      </c>
    </row>
    <row r="383" spans="1:2" ht="12.75">
      <c r="A383" s="20" t="s">
        <v>621</v>
      </c>
      <c r="B383" s="20">
        <v>12</v>
      </c>
    </row>
    <row r="384" spans="1:2" ht="12.75">
      <c r="A384" s="20" t="s">
        <v>117</v>
      </c>
      <c r="B384" s="20">
        <v>12</v>
      </c>
    </row>
    <row r="385" spans="1:2" ht="12.75">
      <c r="A385" s="20" t="s">
        <v>422</v>
      </c>
      <c r="B385" s="20">
        <v>12</v>
      </c>
    </row>
    <row r="386" spans="1:2" ht="12.75">
      <c r="A386" s="20" t="s">
        <v>324</v>
      </c>
      <c r="B386" s="20">
        <v>5</v>
      </c>
    </row>
    <row r="387" spans="1:2" ht="12.75">
      <c r="A387" s="20" t="s">
        <v>324</v>
      </c>
      <c r="B387" s="20">
        <v>12</v>
      </c>
    </row>
    <row r="388" spans="1:2" ht="12.75">
      <c r="A388" s="20" t="s">
        <v>1589</v>
      </c>
      <c r="B388" s="20">
        <v>12</v>
      </c>
    </row>
    <row r="389" spans="1:2" ht="12.75">
      <c r="A389" s="20" t="s">
        <v>1203</v>
      </c>
      <c r="B389" s="20">
        <v>12</v>
      </c>
    </row>
    <row r="390" spans="1:2" ht="12.75">
      <c r="A390" s="20" t="s">
        <v>421</v>
      </c>
      <c r="B390" s="20">
        <v>3</v>
      </c>
    </row>
    <row r="391" spans="1:2" ht="12.75">
      <c r="A391" s="20" t="s">
        <v>1371</v>
      </c>
      <c r="B391" s="20">
        <v>12</v>
      </c>
    </row>
    <row r="392" spans="1:2" ht="12.75">
      <c r="A392" s="20" t="s">
        <v>1371</v>
      </c>
      <c r="B392" s="20">
        <v>12</v>
      </c>
    </row>
    <row r="393" spans="1:2" ht="12.75">
      <c r="A393" s="20" t="s">
        <v>1371</v>
      </c>
      <c r="B393" s="20">
        <v>12</v>
      </c>
    </row>
    <row r="394" spans="1:2" ht="12.75">
      <c r="A394" s="20" t="s">
        <v>420</v>
      </c>
      <c r="B394" s="20">
        <v>5</v>
      </c>
    </row>
    <row r="395" spans="1:2" ht="12.75">
      <c r="A395" s="20" t="s">
        <v>1007</v>
      </c>
      <c r="B395" s="20">
        <v>5</v>
      </c>
    </row>
    <row r="396" spans="1:2" ht="12.75">
      <c r="A396" s="20" t="s">
        <v>1536</v>
      </c>
      <c r="B396" s="20">
        <v>12</v>
      </c>
    </row>
    <row r="397" spans="1:2" ht="12.75">
      <c r="A397" s="20" t="s">
        <v>1536</v>
      </c>
      <c r="B397" s="20">
        <v>12</v>
      </c>
    </row>
    <row r="398" spans="1:2" ht="12.75">
      <c r="A398" s="20" t="s">
        <v>1482</v>
      </c>
      <c r="B398" s="20">
        <v>12</v>
      </c>
    </row>
    <row r="399" spans="1:2" ht="12.75">
      <c r="A399" s="20" t="s">
        <v>1331</v>
      </c>
      <c r="B399" s="20">
        <v>5</v>
      </c>
    </row>
    <row r="400" spans="1:2" ht="12.75">
      <c r="A400" s="20" t="s">
        <v>1331</v>
      </c>
      <c r="B400" s="20">
        <v>12</v>
      </c>
    </row>
    <row r="401" spans="1:2" ht="12.75">
      <c r="A401" s="20" t="s">
        <v>846</v>
      </c>
      <c r="B401" s="20">
        <v>5</v>
      </c>
    </row>
    <row r="402" spans="1:2" ht="12.75">
      <c r="A402" s="20" t="s">
        <v>846</v>
      </c>
      <c r="B402" s="20">
        <v>12</v>
      </c>
    </row>
    <row r="403" spans="1:2" ht="12.75">
      <c r="A403" s="20" t="s">
        <v>346</v>
      </c>
      <c r="B403" s="20">
        <v>5</v>
      </c>
    </row>
    <row r="404" spans="1:2" ht="12.75">
      <c r="A404" s="20" t="s">
        <v>346</v>
      </c>
      <c r="B404" s="20">
        <v>12</v>
      </c>
    </row>
    <row r="405" spans="1:2" ht="12.75">
      <c r="A405" s="20" t="s">
        <v>1201</v>
      </c>
      <c r="B405" s="20">
        <v>5</v>
      </c>
    </row>
    <row r="406" spans="1:2" ht="12.75">
      <c r="A406" s="20" t="s">
        <v>911</v>
      </c>
      <c r="B406" s="20">
        <v>2</v>
      </c>
    </row>
    <row r="407" spans="1:2" ht="12.75">
      <c r="A407" s="20" t="s">
        <v>1435</v>
      </c>
      <c r="B407" s="20">
        <v>5</v>
      </c>
    </row>
    <row r="408" spans="1:2" ht="12.75">
      <c r="A408" s="20" t="s">
        <v>1435</v>
      </c>
      <c r="B408" s="20">
        <v>5</v>
      </c>
    </row>
    <row r="409" spans="1:2" ht="12.75">
      <c r="A409" s="20" t="s">
        <v>1435</v>
      </c>
      <c r="B409" s="20">
        <v>12</v>
      </c>
    </row>
    <row r="410" spans="1:2" ht="12.75">
      <c r="A410" s="20" t="s">
        <v>1435</v>
      </c>
      <c r="B410" s="20">
        <v>27</v>
      </c>
    </row>
    <row r="411" spans="1:2" ht="12.75">
      <c r="A411" s="20" t="s">
        <v>1435</v>
      </c>
      <c r="B411" s="20">
        <v>48</v>
      </c>
    </row>
    <row r="412" spans="1:2" ht="12.75">
      <c r="A412" s="20" t="s">
        <v>575</v>
      </c>
      <c r="B412" s="20">
        <v>12</v>
      </c>
    </row>
    <row r="413" spans="1:2" ht="12.75">
      <c r="A413" s="20" t="s">
        <v>238</v>
      </c>
      <c r="B413" s="20">
        <v>12</v>
      </c>
    </row>
    <row r="414" spans="1:2" ht="12.75">
      <c r="A414" s="20" t="s">
        <v>1731</v>
      </c>
      <c r="B414" s="20">
        <v>0</v>
      </c>
    </row>
    <row r="415" spans="1:2" ht="12.75">
      <c r="A415" s="20" t="s">
        <v>1731</v>
      </c>
      <c r="B415" s="20">
        <v>0</v>
      </c>
    </row>
    <row r="416" spans="1:2" ht="12.75">
      <c r="A416" s="20" t="s">
        <v>1731</v>
      </c>
      <c r="B416" s="20">
        <v>5</v>
      </c>
    </row>
    <row r="417" spans="1:2" ht="12.75">
      <c r="A417" s="20" t="s">
        <v>311</v>
      </c>
      <c r="B417" s="20">
        <v>12</v>
      </c>
    </row>
    <row r="418" spans="1:2" ht="12.75">
      <c r="A418" s="20" t="s">
        <v>434</v>
      </c>
      <c r="B418" s="20">
        <v>12</v>
      </c>
    </row>
    <row r="419" spans="1:2" ht="12.75">
      <c r="A419" s="20" t="s">
        <v>962</v>
      </c>
      <c r="B419" s="20">
        <v>0</v>
      </c>
    </row>
    <row r="420" spans="1:2" ht="12.75">
      <c r="A420" s="20" t="s">
        <v>962</v>
      </c>
      <c r="B420" s="20">
        <v>1</v>
      </c>
    </row>
    <row r="421" spans="1:2" ht="12.75">
      <c r="A421" s="20" t="s">
        <v>962</v>
      </c>
      <c r="B421" s="20">
        <v>5</v>
      </c>
    </row>
    <row r="422" spans="1:2" ht="12.75">
      <c r="A422" s="20" t="s">
        <v>962</v>
      </c>
      <c r="B422" s="20">
        <v>12</v>
      </c>
    </row>
    <row r="423" spans="1:2" ht="12.75">
      <c r="A423" s="20" t="s">
        <v>962</v>
      </c>
      <c r="B423" s="20">
        <v>12</v>
      </c>
    </row>
    <row r="424" spans="1:2" ht="12.75">
      <c r="A424" s="20" t="s">
        <v>776</v>
      </c>
      <c r="B424" s="20">
        <v>5</v>
      </c>
    </row>
    <row r="425" spans="1:2" ht="12.75">
      <c r="A425" s="20" t="s">
        <v>768</v>
      </c>
      <c r="B425" s="20">
        <v>5</v>
      </c>
    </row>
    <row r="426" spans="1:2" ht="12.75">
      <c r="A426" s="20" t="s">
        <v>917</v>
      </c>
      <c r="B426" s="20">
        <v>3</v>
      </c>
    </row>
    <row r="427" spans="1:2" ht="12.75">
      <c r="A427" s="20" t="s">
        <v>1315</v>
      </c>
      <c r="B427" s="20">
        <v>3</v>
      </c>
    </row>
    <row r="428" spans="1:2" ht="12.75">
      <c r="A428" s="20" t="s">
        <v>1315</v>
      </c>
      <c r="B428" s="20">
        <v>12</v>
      </c>
    </row>
    <row r="429" spans="1:2" ht="12.75">
      <c r="A429" s="20" t="s">
        <v>1315</v>
      </c>
      <c r="B429" s="20">
        <v>12</v>
      </c>
    </row>
    <row r="430" spans="1:2" ht="12.75">
      <c r="A430" s="20" t="s">
        <v>1086</v>
      </c>
      <c r="B430" s="20">
        <v>12</v>
      </c>
    </row>
    <row r="431" spans="1:2" ht="12.75">
      <c r="A431" s="20" t="s">
        <v>1710</v>
      </c>
      <c r="B431" s="20">
        <v>0</v>
      </c>
    </row>
    <row r="432" spans="1:2" ht="12.75">
      <c r="A432" s="20" t="s">
        <v>1710</v>
      </c>
      <c r="B432" s="20">
        <v>0</v>
      </c>
    </row>
    <row r="433" spans="1:2" ht="12.75">
      <c r="A433" s="20" t="s">
        <v>1080</v>
      </c>
      <c r="B433" s="20">
        <v>3</v>
      </c>
    </row>
    <row r="434" spans="1:2" ht="12.75">
      <c r="A434" s="20" t="s">
        <v>1080</v>
      </c>
      <c r="B434" s="20">
        <v>5</v>
      </c>
    </row>
    <row r="435" spans="1:2" ht="12.75">
      <c r="A435" s="20" t="s">
        <v>199</v>
      </c>
      <c r="B435" s="20">
        <v>5</v>
      </c>
    </row>
    <row r="436" spans="1:2" ht="12.75">
      <c r="A436" s="20" t="s">
        <v>199</v>
      </c>
      <c r="B436" s="20">
        <v>12</v>
      </c>
    </row>
    <row r="437" spans="1:2" ht="12.75">
      <c r="A437" s="20" t="s">
        <v>1726</v>
      </c>
      <c r="B437" s="20">
        <v>27</v>
      </c>
    </row>
    <row r="438" spans="1:2" ht="12.75">
      <c r="A438" s="20" t="s">
        <v>998</v>
      </c>
      <c r="B438" s="20">
        <v>0</v>
      </c>
    </row>
    <row r="439" spans="1:2" ht="12.75">
      <c r="A439" s="20" t="s">
        <v>742</v>
      </c>
      <c r="B439" s="20">
        <v>0</v>
      </c>
    </row>
    <row r="440" spans="1:2" ht="12.75">
      <c r="A440" s="20" t="s">
        <v>742</v>
      </c>
      <c r="B440" s="20">
        <v>5</v>
      </c>
    </row>
    <row r="441" spans="1:2" ht="12.75">
      <c r="A441" s="20" t="s">
        <v>742</v>
      </c>
      <c r="B441" s="20">
        <v>12</v>
      </c>
    </row>
    <row r="442" spans="1:2" ht="12.75">
      <c r="A442" s="20" t="s">
        <v>742</v>
      </c>
      <c r="B442" s="20">
        <v>21</v>
      </c>
    </row>
    <row r="443" spans="1:2" ht="12.75">
      <c r="A443" s="20" t="s">
        <v>742</v>
      </c>
      <c r="B443" s="20">
        <v>48</v>
      </c>
    </row>
    <row r="444" spans="1:2" ht="12.75">
      <c r="A444" s="20" t="s">
        <v>756</v>
      </c>
      <c r="B444" s="20">
        <v>3</v>
      </c>
    </row>
    <row r="445" spans="1:2" ht="12.75">
      <c r="A445" s="20" t="s">
        <v>959</v>
      </c>
      <c r="B445" s="20">
        <v>0</v>
      </c>
    </row>
    <row r="446" spans="1:2" ht="12.75">
      <c r="A446" s="20" t="s">
        <v>449</v>
      </c>
      <c r="B446" s="20">
        <v>12</v>
      </c>
    </row>
    <row r="447" spans="1:2" ht="12.75">
      <c r="A447" s="20" t="s">
        <v>449</v>
      </c>
      <c r="B447" s="20">
        <v>12</v>
      </c>
    </row>
    <row r="448" spans="1:2" ht="12.75">
      <c r="A448" s="20" t="s">
        <v>449</v>
      </c>
      <c r="B448" s="20">
        <v>12</v>
      </c>
    </row>
    <row r="449" spans="1:2" ht="12.75">
      <c r="A449" s="20" t="s">
        <v>610</v>
      </c>
      <c r="B449" s="20">
        <v>3</v>
      </c>
    </row>
    <row r="450" spans="1:2" ht="12.75">
      <c r="A450" s="20" t="s">
        <v>610</v>
      </c>
      <c r="B450" s="20">
        <v>12</v>
      </c>
    </row>
    <row r="451" spans="1:2" ht="12.75">
      <c r="A451" s="20" t="s">
        <v>610</v>
      </c>
      <c r="B451" s="20">
        <v>12</v>
      </c>
    </row>
    <row r="452" spans="1:2" ht="12.75">
      <c r="A452" s="20" t="s">
        <v>610</v>
      </c>
      <c r="B452" s="20">
        <v>12</v>
      </c>
    </row>
    <row r="453" spans="1:2" ht="12.75">
      <c r="A453" s="20" t="s">
        <v>610</v>
      </c>
      <c r="B453" s="20">
        <v>12</v>
      </c>
    </row>
    <row r="454" spans="1:2" ht="12.75">
      <c r="A454" s="20" t="s">
        <v>610</v>
      </c>
      <c r="B454" s="20">
        <v>27</v>
      </c>
    </row>
    <row r="455" spans="1:2" ht="12.75">
      <c r="A455" s="20" t="s">
        <v>865</v>
      </c>
      <c r="B455" s="20">
        <v>12</v>
      </c>
    </row>
    <row r="456" spans="1:2" ht="12.75">
      <c r="A456" s="20" t="s">
        <v>865</v>
      </c>
      <c r="B456" s="20">
        <v>12</v>
      </c>
    </row>
    <row r="457" spans="1:2" ht="12.75">
      <c r="A457" s="20" t="s">
        <v>40</v>
      </c>
      <c r="B457" s="20">
        <v>5</v>
      </c>
    </row>
    <row r="458" spans="1:2" ht="12.75">
      <c r="A458" s="20" t="s">
        <v>40</v>
      </c>
      <c r="B458" s="20">
        <v>5</v>
      </c>
    </row>
    <row r="459" spans="1:2" ht="12.75">
      <c r="A459" s="20" t="s">
        <v>40</v>
      </c>
      <c r="B459" s="20">
        <v>12</v>
      </c>
    </row>
    <row r="460" spans="1:2" ht="12.75">
      <c r="A460" s="20" t="s">
        <v>40</v>
      </c>
      <c r="B460" s="20">
        <v>12</v>
      </c>
    </row>
    <row r="461" spans="1:2" ht="12.75">
      <c r="A461" s="20" t="s">
        <v>40</v>
      </c>
      <c r="B461" s="20">
        <v>12</v>
      </c>
    </row>
    <row r="462" spans="1:2" ht="12.75">
      <c r="A462" s="20" t="s">
        <v>40</v>
      </c>
      <c r="B462" s="20">
        <v>12</v>
      </c>
    </row>
    <row r="463" spans="1:2" ht="12.75">
      <c r="A463" s="20" t="s">
        <v>40</v>
      </c>
      <c r="B463" s="20">
        <v>12</v>
      </c>
    </row>
    <row r="464" spans="1:2" ht="12.75">
      <c r="A464" s="20" t="s">
        <v>40</v>
      </c>
      <c r="B464" s="20">
        <v>12</v>
      </c>
    </row>
    <row r="465" spans="1:2" ht="12.75">
      <c r="A465" s="20" t="s">
        <v>40</v>
      </c>
      <c r="B465" s="20">
        <v>12</v>
      </c>
    </row>
    <row r="466" spans="1:2" ht="12.75">
      <c r="A466" s="20" t="s">
        <v>40</v>
      </c>
      <c r="B466" s="20">
        <v>12</v>
      </c>
    </row>
    <row r="467" spans="1:2" ht="12.75">
      <c r="A467" s="20" t="s">
        <v>40</v>
      </c>
      <c r="B467" s="20">
        <v>12</v>
      </c>
    </row>
    <row r="468" spans="1:2" ht="12.75">
      <c r="A468" s="20" t="s">
        <v>40</v>
      </c>
      <c r="B468" s="20">
        <v>12</v>
      </c>
    </row>
    <row r="469" spans="1:2" ht="12.75">
      <c r="A469" s="20" t="s">
        <v>40</v>
      </c>
      <c r="B469" s="20">
        <v>12</v>
      </c>
    </row>
    <row r="470" spans="1:2" ht="12.75">
      <c r="A470" s="20" t="s">
        <v>40</v>
      </c>
      <c r="B470" s="20">
        <v>12</v>
      </c>
    </row>
    <row r="471" spans="1:2" ht="12.75">
      <c r="A471" s="20" t="s">
        <v>40</v>
      </c>
      <c r="B471" s="20">
        <v>12</v>
      </c>
    </row>
    <row r="472" spans="1:2" ht="12.75">
      <c r="A472" s="20" t="s">
        <v>40</v>
      </c>
      <c r="B472" s="20">
        <v>12</v>
      </c>
    </row>
    <row r="473" spans="1:2" ht="12.75">
      <c r="A473" s="20" t="s">
        <v>40</v>
      </c>
      <c r="B473" s="20">
        <v>12</v>
      </c>
    </row>
    <row r="474" spans="1:2" ht="12.75">
      <c r="A474" s="20" t="s">
        <v>40</v>
      </c>
      <c r="B474" s="20">
        <v>12</v>
      </c>
    </row>
    <row r="475" spans="1:2" ht="12.75">
      <c r="A475" s="20" t="s">
        <v>40</v>
      </c>
      <c r="B475" s="20">
        <v>12</v>
      </c>
    </row>
    <row r="476" spans="1:2" ht="12.75">
      <c r="A476" s="20" t="s">
        <v>40</v>
      </c>
      <c r="B476" s="20">
        <v>12</v>
      </c>
    </row>
    <row r="477" spans="1:2" ht="12.75">
      <c r="A477" s="20" t="s">
        <v>40</v>
      </c>
      <c r="B477" s="20">
        <v>12</v>
      </c>
    </row>
    <row r="478" spans="1:2" ht="12.75">
      <c r="A478" s="20" t="s">
        <v>40</v>
      </c>
      <c r="B478" s="20">
        <v>12</v>
      </c>
    </row>
    <row r="479" spans="1:2" ht="12.75">
      <c r="A479" s="20" t="s">
        <v>40</v>
      </c>
      <c r="B479" s="20">
        <v>12</v>
      </c>
    </row>
    <row r="480" spans="1:2" ht="12.75">
      <c r="A480" s="20" t="s">
        <v>40</v>
      </c>
      <c r="B480" s="20">
        <v>12</v>
      </c>
    </row>
    <row r="481" spans="1:2" ht="12.75">
      <c r="A481" s="20" t="s">
        <v>671</v>
      </c>
      <c r="B481" s="20">
        <v>0</v>
      </c>
    </row>
    <row r="482" spans="1:2" ht="12.75">
      <c r="A482" s="20" t="s">
        <v>247</v>
      </c>
      <c r="B482" s="20">
        <v>12</v>
      </c>
    </row>
    <row r="483" spans="1:2" ht="12.75">
      <c r="A483" s="20" t="s">
        <v>1678</v>
      </c>
      <c r="B483" s="20">
        <v>5</v>
      </c>
    </row>
    <row r="484" spans="1:2" ht="12.75">
      <c r="A484" s="20" t="s">
        <v>835</v>
      </c>
      <c r="B484" s="20">
        <v>3</v>
      </c>
    </row>
    <row r="485" spans="1:2" ht="12.75">
      <c r="A485" s="20" t="s">
        <v>388</v>
      </c>
      <c r="B485" s="20">
        <v>0</v>
      </c>
    </row>
    <row r="486" spans="1:2" ht="12.75">
      <c r="A486" s="20" t="s">
        <v>1572</v>
      </c>
      <c r="B486" s="20">
        <v>12</v>
      </c>
    </row>
    <row r="487" spans="1:2" ht="12.75">
      <c r="A487" s="20" t="s">
        <v>1273</v>
      </c>
      <c r="B487" s="20">
        <v>2</v>
      </c>
    </row>
    <row r="488" spans="1:2" ht="12.75">
      <c r="A488" s="20" t="s">
        <v>1273</v>
      </c>
      <c r="B488" s="20">
        <v>12</v>
      </c>
    </row>
    <row r="489" spans="1:2" ht="12.75">
      <c r="A489" s="20" t="s">
        <v>559</v>
      </c>
      <c r="B489" s="20">
        <v>27</v>
      </c>
    </row>
    <row r="490" spans="1:2" ht="12.75">
      <c r="A490" s="20" t="s">
        <v>557</v>
      </c>
      <c r="B490" s="20">
        <v>14</v>
      </c>
    </row>
    <row r="491" spans="1:2" ht="12.75">
      <c r="A491" s="20" t="s">
        <v>555</v>
      </c>
      <c r="B491" s="20">
        <v>0</v>
      </c>
    </row>
    <row r="492" spans="1:2" ht="12.75">
      <c r="A492" s="20" t="s">
        <v>606</v>
      </c>
      <c r="B492" s="20">
        <v>0</v>
      </c>
    </row>
    <row r="493" spans="1:2" ht="12.75">
      <c r="A493" s="20" t="s">
        <v>606</v>
      </c>
      <c r="B493" s="20">
        <v>0</v>
      </c>
    </row>
    <row r="494" spans="1:2" ht="12.75">
      <c r="A494" s="20" t="s">
        <v>606</v>
      </c>
      <c r="B494" s="20">
        <v>0</v>
      </c>
    </row>
    <row r="495" spans="1:2" ht="12.75">
      <c r="A495" s="20" t="s">
        <v>606</v>
      </c>
      <c r="B495" s="20">
        <v>0</v>
      </c>
    </row>
    <row r="496" spans="1:2" ht="12.75">
      <c r="A496" s="20" t="s">
        <v>606</v>
      </c>
      <c r="B496" s="20">
        <v>0</v>
      </c>
    </row>
    <row r="497" spans="1:2" ht="12.75">
      <c r="A497" s="20" t="s">
        <v>606</v>
      </c>
      <c r="B497" s="20">
        <v>2</v>
      </c>
    </row>
    <row r="498" spans="1:2" ht="12.75">
      <c r="A498" s="20" t="s">
        <v>606</v>
      </c>
      <c r="B498" s="20">
        <v>3</v>
      </c>
    </row>
    <row r="499" spans="1:2" ht="12.75">
      <c r="A499" s="20" t="s">
        <v>606</v>
      </c>
      <c r="B499" s="20">
        <v>3</v>
      </c>
    </row>
    <row r="500" spans="1:2" ht="12.75">
      <c r="A500" s="20" t="s">
        <v>606</v>
      </c>
      <c r="B500" s="20">
        <v>3</v>
      </c>
    </row>
    <row r="501" spans="1:2" ht="12.75">
      <c r="A501" s="20" t="s">
        <v>606</v>
      </c>
      <c r="B501" s="20">
        <v>12</v>
      </c>
    </row>
    <row r="502" spans="1:2" ht="12.75">
      <c r="A502" s="20" t="s">
        <v>606</v>
      </c>
      <c r="B502" s="20">
        <v>12</v>
      </c>
    </row>
    <row r="503" spans="1:2" ht="12.75">
      <c r="A503" s="20" t="s">
        <v>606</v>
      </c>
      <c r="B503" s="20">
        <v>12</v>
      </c>
    </row>
    <row r="504" spans="1:2" ht="12.75">
      <c r="A504" s="20" t="s">
        <v>606</v>
      </c>
      <c r="B504" s="20">
        <v>12</v>
      </c>
    </row>
    <row r="505" spans="1:2" ht="12.75">
      <c r="A505" s="20" t="s">
        <v>606</v>
      </c>
      <c r="B505" s="20">
        <v>12</v>
      </c>
    </row>
    <row r="506" spans="1:2" ht="12.75">
      <c r="A506" s="20" t="s">
        <v>606</v>
      </c>
      <c r="B506" s="20">
        <v>12</v>
      </c>
    </row>
    <row r="507" spans="1:2" ht="12.75">
      <c r="A507" s="20" t="s">
        <v>606</v>
      </c>
      <c r="B507" s="20">
        <v>14</v>
      </c>
    </row>
    <row r="508" spans="1:2" ht="12.75">
      <c r="A508" s="20" t="s">
        <v>1662</v>
      </c>
      <c r="B508" s="20">
        <v>3</v>
      </c>
    </row>
    <row r="509" spans="1:2" ht="12.75">
      <c r="A509" s="20" t="s">
        <v>1662</v>
      </c>
      <c r="B509" s="20">
        <v>5</v>
      </c>
    </row>
    <row r="510" spans="1:2" ht="12.75">
      <c r="A510" s="20" t="s">
        <v>1662</v>
      </c>
      <c r="B510" s="20">
        <v>12</v>
      </c>
    </row>
    <row r="511" spans="1:2" ht="12.75">
      <c r="A511" s="20" t="s">
        <v>1662</v>
      </c>
      <c r="B511" s="20">
        <v>12</v>
      </c>
    </row>
    <row r="512" spans="1:2" ht="12.75">
      <c r="A512" s="20" t="s">
        <v>1662</v>
      </c>
      <c r="B512" s="20">
        <v>12</v>
      </c>
    </row>
    <row r="513" spans="1:2" ht="12.75">
      <c r="A513" s="20" t="s">
        <v>695</v>
      </c>
      <c r="B513" s="20">
        <v>1</v>
      </c>
    </row>
    <row r="514" spans="1:2" ht="12.75">
      <c r="A514" s="20" t="s">
        <v>695</v>
      </c>
      <c r="B514" s="20">
        <v>12</v>
      </c>
    </row>
    <row r="515" spans="1:2" ht="12.75">
      <c r="A515" s="20" t="s">
        <v>787</v>
      </c>
      <c r="B515" s="20">
        <v>5</v>
      </c>
    </row>
    <row r="516" spans="1:2" ht="12.75">
      <c r="A516" s="20" t="s">
        <v>608</v>
      </c>
      <c r="B516" s="20">
        <v>12</v>
      </c>
    </row>
    <row r="517" spans="1:2" ht="12.75">
      <c r="A517" s="20" t="s">
        <v>1208</v>
      </c>
      <c r="B517" s="20">
        <v>12</v>
      </c>
    </row>
    <row r="518" spans="1:2" ht="12.75">
      <c r="A518" s="20" t="s">
        <v>1443</v>
      </c>
      <c r="B518" s="20">
        <v>14</v>
      </c>
    </row>
    <row r="519" spans="1:2" ht="12.75">
      <c r="A519" s="20" t="s">
        <v>751</v>
      </c>
      <c r="B519" s="20">
        <v>3</v>
      </c>
    </row>
    <row r="520" spans="1:2" ht="12.75">
      <c r="A520" s="20" t="s">
        <v>751</v>
      </c>
      <c r="B520" s="20">
        <v>48</v>
      </c>
    </row>
    <row r="521" spans="1:2" ht="12.75">
      <c r="A521" s="20" t="s">
        <v>973</v>
      </c>
      <c r="B521" s="20">
        <v>3</v>
      </c>
    </row>
    <row r="522" spans="1:2" ht="12.75">
      <c r="A522" s="20" t="s">
        <v>973</v>
      </c>
      <c r="B522" s="20">
        <v>12</v>
      </c>
    </row>
    <row r="523" spans="1:2" ht="12.75">
      <c r="A523" s="20" t="s">
        <v>1248</v>
      </c>
      <c r="B523" s="20">
        <v>12</v>
      </c>
    </row>
    <row r="524" spans="1:2" ht="12.75">
      <c r="A524" s="20" t="s">
        <v>453</v>
      </c>
      <c r="B524" s="20">
        <v>0</v>
      </c>
    </row>
    <row r="525" spans="1:2" ht="12.75">
      <c r="A525" s="20" t="s">
        <v>453</v>
      </c>
      <c r="B525" s="20">
        <v>5</v>
      </c>
    </row>
    <row r="526" spans="1:2" ht="12.75">
      <c r="A526" s="20" t="s">
        <v>453</v>
      </c>
      <c r="B526" s="20">
        <v>12</v>
      </c>
    </row>
    <row r="527" spans="1:2" ht="12.75">
      <c r="A527" s="20" t="s">
        <v>453</v>
      </c>
      <c r="B527" s="20">
        <v>12</v>
      </c>
    </row>
    <row r="528" spans="1:2" ht="12.75">
      <c r="A528" s="20" t="s">
        <v>453</v>
      </c>
      <c r="B528" s="20">
        <v>12</v>
      </c>
    </row>
    <row r="529" spans="1:2" ht="12.75">
      <c r="A529" s="20" t="s">
        <v>453</v>
      </c>
      <c r="B529" s="20">
        <v>12</v>
      </c>
    </row>
    <row r="530" spans="1:2" ht="12.75">
      <c r="A530" s="20" t="s">
        <v>453</v>
      </c>
      <c r="B530" s="20">
        <v>12</v>
      </c>
    </row>
    <row r="531" spans="1:2" ht="12.75">
      <c r="A531" s="20" t="s">
        <v>453</v>
      </c>
      <c r="B531" s="20">
        <v>12</v>
      </c>
    </row>
    <row r="532" spans="1:2" ht="12.75">
      <c r="A532" s="20" t="s">
        <v>463</v>
      </c>
      <c r="B532" s="20">
        <v>12</v>
      </c>
    </row>
    <row r="533" spans="1:2" ht="12.75">
      <c r="A533" s="20" t="s">
        <v>305</v>
      </c>
      <c r="B533" s="20">
        <v>12</v>
      </c>
    </row>
    <row r="534" spans="1:2" ht="12.75">
      <c r="A534" s="20" t="s">
        <v>504</v>
      </c>
      <c r="B534" s="20">
        <v>12</v>
      </c>
    </row>
    <row r="535" spans="1:2" ht="12.75">
      <c r="A535" s="20" t="s">
        <v>504</v>
      </c>
      <c r="B535" s="20">
        <v>12</v>
      </c>
    </row>
    <row r="536" spans="1:2" ht="12.75">
      <c r="A536" s="20" t="s">
        <v>1499</v>
      </c>
      <c r="B536" s="20">
        <v>3</v>
      </c>
    </row>
    <row r="537" spans="1:2" ht="12.75">
      <c r="A537" s="20" t="s">
        <v>1279</v>
      </c>
      <c r="B537" s="20">
        <v>0</v>
      </c>
    </row>
    <row r="538" spans="1:2" ht="12.75">
      <c r="A538" s="20" t="s">
        <v>1279</v>
      </c>
      <c r="B538" s="20">
        <v>0</v>
      </c>
    </row>
    <row r="539" spans="1:2" ht="12.75">
      <c r="A539" s="20" t="s">
        <v>1279</v>
      </c>
      <c r="B539" s="20">
        <v>12</v>
      </c>
    </row>
    <row r="540" spans="1:2" ht="12.75">
      <c r="A540" s="20" t="s">
        <v>1110</v>
      </c>
      <c r="B540" s="20">
        <v>5</v>
      </c>
    </row>
    <row r="541" spans="1:2" ht="12.75">
      <c r="A541" s="20" t="s">
        <v>1110</v>
      </c>
      <c r="B541" s="20">
        <v>12</v>
      </c>
    </row>
    <row r="542" spans="1:2" ht="12.75">
      <c r="A542" s="20" t="s">
        <v>161</v>
      </c>
      <c r="B542" s="20">
        <v>12</v>
      </c>
    </row>
    <row r="543" spans="1:2" ht="12.75">
      <c r="A543" s="20" t="s">
        <v>161</v>
      </c>
      <c r="B543" s="20">
        <v>12</v>
      </c>
    </row>
    <row r="544" spans="1:2" ht="12.75">
      <c r="A544" s="20" t="s">
        <v>161</v>
      </c>
      <c r="B544" s="20">
        <v>12</v>
      </c>
    </row>
    <row r="545" spans="1:2" ht="12.75">
      <c r="A545" s="20" t="s">
        <v>161</v>
      </c>
      <c r="B545" s="20">
        <v>12</v>
      </c>
    </row>
    <row r="546" spans="1:2" ht="12.75">
      <c r="A546" s="20" t="s">
        <v>161</v>
      </c>
      <c r="B546" s="20">
        <v>21</v>
      </c>
    </row>
    <row r="547" spans="1:2" ht="12.75">
      <c r="A547" s="20" t="s">
        <v>161</v>
      </c>
      <c r="B547" s="20">
        <v>27</v>
      </c>
    </row>
    <row r="548" spans="1:2" ht="12.75">
      <c r="A548" s="20" t="s">
        <v>161</v>
      </c>
      <c r="B548" s="20">
        <v>48</v>
      </c>
    </row>
    <row r="549" spans="1:2" ht="12.75">
      <c r="A549" s="20" t="s">
        <v>233</v>
      </c>
      <c r="B549" s="20">
        <v>12</v>
      </c>
    </row>
    <row r="550" spans="1:2" ht="12.75">
      <c r="A550" s="20" t="s">
        <v>423</v>
      </c>
      <c r="B550" s="20">
        <v>2</v>
      </c>
    </row>
    <row r="551" spans="1:2" ht="12.75">
      <c r="A551" s="20" t="s">
        <v>423</v>
      </c>
      <c r="B551" s="20">
        <v>2</v>
      </c>
    </row>
    <row r="552" spans="1:2" ht="12.75">
      <c r="A552" s="20" t="s">
        <v>423</v>
      </c>
      <c r="B552" s="20">
        <v>12</v>
      </c>
    </row>
    <row r="553" spans="1:2" ht="12.75">
      <c r="A553" s="20" t="s">
        <v>591</v>
      </c>
      <c r="B553" s="20">
        <v>0</v>
      </c>
    </row>
    <row r="554" spans="1:2" ht="12.75">
      <c r="A554" s="20" t="s">
        <v>591</v>
      </c>
      <c r="B554" s="20">
        <v>5</v>
      </c>
    </row>
    <row r="555" spans="1:2" ht="12.75">
      <c r="A555" s="20" t="s">
        <v>591</v>
      </c>
      <c r="B555" s="20">
        <v>12</v>
      </c>
    </row>
    <row r="556" spans="1:2" ht="12.75">
      <c r="A556" s="20" t="s">
        <v>591</v>
      </c>
      <c r="B556" s="20">
        <v>12</v>
      </c>
    </row>
    <row r="557" spans="1:2" ht="12.75">
      <c r="A557" s="20" t="s">
        <v>1439</v>
      </c>
      <c r="B557" s="20">
        <v>3</v>
      </c>
    </row>
    <row r="558" spans="1:2" ht="12.75">
      <c r="A558" s="45" t="s">
        <v>1439</v>
      </c>
      <c r="B558" s="45">
        <v>48</v>
      </c>
    </row>
    <row r="559" spans="1:2" ht="12.75">
      <c r="A559" s="20" t="s">
        <v>1264</v>
      </c>
      <c r="B559" s="20">
        <v>12</v>
      </c>
    </row>
    <row r="560" spans="1:2" ht="12.75">
      <c r="A560" s="20" t="s">
        <v>1284</v>
      </c>
      <c r="B560" s="20">
        <v>3</v>
      </c>
    </row>
    <row r="561" spans="1:2" ht="12.75">
      <c r="A561" s="20" t="s">
        <v>1284</v>
      </c>
      <c r="B561" s="20">
        <v>12</v>
      </c>
    </row>
    <row r="562" spans="1:2" ht="12.75">
      <c r="A562" s="20" t="s">
        <v>1284</v>
      </c>
      <c r="B562" s="20">
        <v>12</v>
      </c>
    </row>
    <row r="563" spans="1:2" ht="12.75">
      <c r="A563" s="20" t="s">
        <v>1284</v>
      </c>
      <c r="B563" s="20">
        <v>12</v>
      </c>
    </row>
    <row r="564" spans="1:2" ht="12.75">
      <c r="A564" s="20" t="s">
        <v>1284</v>
      </c>
      <c r="B564" s="20">
        <v>12</v>
      </c>
    </row>
    <row r="565" spans="1:2" ht="12.75">
      <c r="A565" s="20" t="s">
        <v>1284</v>
      </c>
      <c r="B565" s="20">
        <v>12</v>
      </c>
    </row>
    <row r="566" spans="1:2" ht="12.75">
      <c r="A566" s="20" t="s">
        <v>1069</v>
      </c>
      <c r="B566" s="20">
        <v>0</v>
      </c>
    </row>
    <row r="567" spans="1:2" ht="12.75">
      <c r="A567" s="20" t="s">
        <v>217</v>
      </c>
      <c r="B567" s="20">
        <v>1</v>
      </c>
    </row>
    <row r="568" spans="1:2" ht="12.75">
      <c r="A568" s="20" t="s">
        <v>217</v>
      </c>
      <c r="B568" s="20">
        <v>5</v>
      </c>
    </row>
    <row r="569" spans="1:2" ht="12.75">
      <c r="A569" s="20" t="s">
        <v>217</v>
      </c>
      <c r="B569" s="20">
        <v>5</v>
      </c>
    </row>
    <row r="570" spans="1:2" ht="12.75">
      <c r="A570" s="20" t="s">
        <v>217</v>
      </c>
      <c r="B570" s="20">
        <v>12</v>
      </c>
    </row>
    <row r="571" spans="1:2" ht="12.75">
      <c r="A571" s="20" t="s">
        <v>217</v>
      </c>
      <c r="B571" s="20">
        <v>12</v>
      </c>
    </row>
    <row r="572" spans="1:2" ht="12.75">
      <c r="A572" s="20" t="s">
        <v>217</v>
      </c>
      <c r="B572" s="20">
        <v>20</v>
      </c>
    </row>
    <row r="573" spans="1:2" ht="12.75">
      <c r="A573" s="20" t="s">
        <v>802</v>
      </c>
      <c r="B573" s="20">
        <v>0</v>
      </c>
    </row>
    <row r="574" spans="1:2" ht="12.75">
      <c r="A574" s="20" t="s">
        <v>802</v>
      </c>
      <c r="B574" s="20">
        <v>5</v>
      </c>
    </row>
    <row r="575" spans="1:2" ht="12.75">
      <c r="A575" s="20" t="s">
        <v>802</v>
      </c>
      <c r="B575" s="20">
        <v>12</v>
      </c>
    </row>
    <row r="576" spans="1:2" ht="12.75">
      <c r="A576" s="20" t="s">
        <v>1389</v>
      </c>
      <c r="B576" s="20">
        <v>0</v>
      </c>
    </row>
    <row r="577" spans="1:2" ht="12.75">
      <c r="A577" s="20" t="s">
        <v>1389</v>
      </c>
      <c r="B577" s="20">
        <v>0</v>
      </c>
    </row>
    <row r="578" spans="1:2" ht="12.75">
      <c r="A578" s="20" t="s">
        <v>1389</v>
      </c>
      <c r="B578" s="20">
        <v>5</v>
      </c>
    </row>
    <row r="579" spans="1:2" ht="12.75">
      <c r="A579" s="20" t="s">
        <v>1389</v>
      </c>
      <c r="B579" s="20">
        <v>5</v>
      </c>
    </row>
    <row r="580" spans="1:2" ht="12.75">
      <c r="A580" s="20" t="s">
        <v>1389</v>
      </c>
      <c r="B580" s="20">
        <v>12</v>
      </c>
    </row>
    <row r="581" spans="1:2" ht="12.75">
      <c r="A581" s="20" t="s">
        <v>1389</v>
      </c>
      <c r="B581" s="20">
        <v>12</v>
      </c>
    </row>
    <row r="582" spans="1:2" ht="12.75">
      <c r="A582" s="20" t="s">
        <v>596</v>
      </c>
      <c r="B582" s="20">
        <v>48</v>
      </c>
    </row>
    <row r="583" spans="1:2" ht="12.75">
      <c r="A583" s="20" t="s">
        <v>221</v>
      </c>
      <c r="B583" s="20">
        <v>5</v>
      </c>
    </row>
    <row r="584" spans="1:2" ht="12.75">
      <c r="A584" s="20" t="s">
        <v>221</v>
      </c>
      <c r="B584" s="20">
        <v>48</v>
      </c>
    </row>
    <row r="585" spans="1:2" ht="12.75">
      <c r="A585" s="20" t="s">
        <v>1774</v>
      </c>
      <c r="B585" s="20">
        <v>12</v>
      </c>
    </row>
    <row r="586" spans="1:2" ht="12.75">
      <c r="A586" s="20" t="s">
        <v>1774</v>
      </c>
      <c r="B586" s="20">
        <v>12</v>
      </c>
    </row>
    <row r="587" spans="1:2" ht="12.75">
      <c r="A587" s="20" t="s">
        <v>477</v>
      </c>
      <c r="B587" s="20">
        <v>12</v>
      </c>
    </row>
    <row r="588" spans="1:2" ht="12.75">
      <c r="A588" s="20" t="s">
        <v>1697</v>
      </c>
      <c r="B588" s="20">
        <v>48</v>
      </c>
    </row>
    <row r="589" spans="1:2" ht="12.75">
      <c r="A589" s="20" t="s">
        <v>1819</v>
      </c>
      <c r="B589" s="20">
        <v>12</v>
      </c>
    </row>
    <row r="590" spans="1:2" ht="12.75">
      <c r="A590" s="20" t="s">
        <v>1416</v>
      </c>
      <c r="B590" s="20">
        <v>12</v>
      </c>
    </row>
    <row r="591" spans="1:2" ht="12.75">
      <c r="A591" s="20" t="s">
        <v>1062</v>
      </c>
      <c r="B591" s="20">
        <v>12</v>
      </c>
    </row>
    <row r="592" spans="1:2" ht="12.75">
      <c r="A592" s="20" t="s">
        <v>1062</v>
      </c>
      <c r="B592" s="20">
        <v>48</v>
      </c>
    </row>
    <row r="593" spans="1:2" ht="12.75">
      <c r="A593" s="20" t="s">
        <v>1567</v>
      </c>
      <c r="B593" s="20">
        <v>0</v>
      </c>
    </row>
    <row r="594" spans="1:2" ht="12.75">
      <c r="A594" s="20" t="s">
        <v>1567</v>
      </c>
      <c r="B594" s="20">
        <v>0</v>
      </c>
    </row>
    <row r="595" spans="1:2" ht="12.75">
      <c r="A595" s="20" t="s">
        <v>897</v>
      </c>
      <c r="B595" s="20">
        <v>12</v>
      </c>
    </row>
    <row r="596" spans="1:2" ht="12.75">
      <c r="A596" s="20" t="s">
        <v>897</v>
      </c>
      <c r="B596" s="20">
        <v>48</v>
      </c>
    </row>
    <row r="597" spans="1:2" ht="12.75">
      <c r="A597" s="20" t="s">
        <v>844</v>
      </c>
      <c r="B597" s="20">
        <v>21</v>
      </c>
    </row>
    <row r="598" spans="1:2" ht="12.75">
      <c r="A598" s="20" t="s">
        <v>1183</v>
      </c>
      <c r="B598" s="20">
        <v>12</v>
      </c>
    </row>
    <row r="599" spans="1:2" ht="12.75">
      <c r="A599" s="20" t="s">
        <v>979</v>
      </c>
      <c r="B599" s="20">
        <v>0</v>
      </c>
    </row>
    <row r="600" spans="1:2" ht="12.75">
      <c r="A600" s="20" t="s">
        <v>827</v>
      </c>
      <c r="B600" s="20">
        <v>27</v>
      </c>
    </row>
    <row r="601" spans="1:2" ht="12.75">
      <c r="A601" s="20" t="s">
        <v>1616</v>
      </c>
      <c r="B601" s="20">
        <v>5</v>
      </c>
    </row>
    <row r="602" spans="1:2" ht="12.75">
      <c r="A602" s="20" t="s">
        <v>265</v>
      </c>
      <c r="B602" s="20">
        <v>3</v>
      </c>
    </row>
    <row r="603" spans="1:2" ht="12.75">
      <c r="A603" s="20" t="s">
        <v>265</v>
      </c>
      <c r="B603" s="20">
        <v>5</v>
      </c>
    </row>
    <row r="604" spans="1:2" ht="12.75">
      <c r="A604" s="20" t="s">
        <v>265</v>
      </c>
      <c r="B604" s="20">
        <v>12</v>
      </c>
    </row>
    <row r="605" spans="1:2" ht="12.75">
      <c r="A605" s="20" t="s">
        <v>265</v>
      </c>
      <c r="B605" s="20">
        <v>12</v>
      </c>
    </row>
    <row r="606" spans="1:2" ht="12.75">
      <c r="A606" s="20" t="s">
        <v>522</v>
      </c>
      <c r="B606" s="20">
        <v>12</v>
      </c>
    </row>
    <row r="607" spans="1:2" ht="12.75">
      <c r="A607" s="20" t="s">
        <v>95</v>
      </c>
      <c r="B607" s="20">
        <v>12</v>
      </c>
    </row>
    <row r="608" spans="1:2" ht="12.75">
      <c r="A608" s="20" t="s">
        <v>95</v>
      </c>
      <c r="B608" s="20">
        <v>12</v>
      </c>
    </row>
    <row r="609" spans="1:2" ht="12.75">
      <c r="A609" s="20" t="s">
        <v>95</v>
      </c>
      <c r="B609" s="20">
        <v>12</v>
      </c>
    </row>
    <row r="610" spans="1:2" ht="12.75">
      <c r="A610" s="20" t="s">
        <v>1659</v>
      </c>
      <c r="B610" s="20">
        <v>48</v>
      </c>
    </row>
    <row r="611" spans="1:2" ht="12.75">
      <c r="A611" s="20" t="s">
        <v>1659</v>
      </c>
      <c r="B611" s="20">
        <v>48</v>
      </c>
    </row>
    <row r="612" spans="1:2" ht="12.75">
      <c r="A612" s="20" t="s">
        <v>1232</v>
      </c>
      <c r="B612" s="20">
        <v>0</v>
      </c>
    </row>
    <row r="613" spans="1:2" ht="12.75">
      <c r="A613" s="20" t="s">
        <v>1232</v>
      </c>
      <c r="B613" s="20">
        <v>0</v>
      </c>
    </row>
    <row r="614" spans="1:2" ht="12.75">
      <c r="A614" s="20" t="s">
        <v>1232</v>
      </c>
      <c r="B614" s="20">
        <v>48</v>
      </c>
    </row>
    <row r="615" spans="1:2" ht="12.75">
      <c r="A615" s="20" t="s">
        <v>588</v>
      </c>
      <c r="B615" s="20">
        <v>5</v>
      </c>
    </row>
    <row r="616" spans="1:2" ht="12.75">
      <c r="A616" s="20" t="s">
        <v>159</v>
      </c>
      <c r="B616" s="20">
        <v>12</v>
      </c>
    </row>
    <row r="617" spans="1:2" ht="12.75">
      <c r="A617" s="20" t="s">
        <v>1099</v>
      </c>
      <c r="B617" s="20">
        <v>1</v>
      </c>
    </row>
    <row r="618" spans="1:2" ht="12.75">
      <c r="A618" s="20" t="s">
        <v>1808</v>
      </c>
      <c r="B618" s="20">
        <v>5</v>
      </c>
    </row>
    <row r="619" spans="1:2" ht="12.75">
      <c r="A619" s="20" t="s">
        <v>1021</v>
      </c>
      <c r="B619" s="20">
        <v>3</v>
      </c>
    </row>
    <row r="620" spans="1:2" ht="12.75">
      <c r="A620" s="20" t="s">
        <v>1517</v>
      </c>
      <c r="B620" s="20">
        <v>2</v>
      </c>
    </row>
    <row r="621" spans="1:2" ht="12.75">
      <c r="A621" s="20" t="s">
        <v>1468</v>
      </c>
      <c r="B621" s="20">
        <v>5</v>
      </c>
    </row>
    <row r="622" spans="1:2" ht="12.75">
      <c r="A622" s="20" t="s">
        <v>1468</v>
      </c>
      <c r="B622" s="20">
        <v>5</v>
      </c>
    </row>
    <row r="623" spans="1:2" ht="12.75">
      <c r="A623" s="20" t="s">
        <v>1468</v>
      </c>
      <c r="B623" s="20">
        <v>12</v>
      </c>
    </row>
    <row r="624" spans="1:2" ht="12.75">
      <c r="A624" s="20" t="s">
        <v>524</v>
      </c>
      <c r="B624" s="20">
        <v>0</v>
      </c>
    </row>
    <row r="625" spans="1:2" ht="12.75">
      <c r="A625" s="20" t="s">
        <v>177</v>
      </c>
      <c r="B625" s="20">
        <v>12</v>
      </c>
    </row>
    <row r="626" spans="1:2" ht="12.75">
      <c r="A626" s="20" t="s">
        <v>177</v>
      </c>
      <c r="B626" s="20">
        <v>12</v>
      </c>
    </row>
    <row r="627" spans="1:2" ht="12.75">
      <c r="A627" s="20" t="s">
        <v>177</v>
      </c>
      <c r="B627" s="20">
        <v>12</v>
      </c>
    </row>
    <row r="628" spans="1:2" ht="12.75">
      <c r="A628" s="20" t="s">
        <v>177</v>
      </c>
      <c r="B628" s="20">
        <v>12</v>
      </c>
    </row>
    <row r="629" spans="1:2" ht="12.75">
      <c r="A629" s="20" t="s">
        <v>177</v>
      </c>
      <c r="B629" s="20">
        <v>12</v>
      </c>
    </row>
    <row r="630" spans="1:2" ht="12.75">
      <c r="A630" s="20" t="s">
        <v>177</v>
      </c>
      <c r="B630" s="20">
        <v>48</v>
      </c>
    </row>
    <row r="631" spans="1:2" ht="12.75">
      <c r="A631" s="20" t="s">
        <v>537</v>
      </c>
      <c r="B631" s="20">
        <v>12</v>
      </c>
    </row>
    <row r="632" spans="1:2" ht="12.75">
      <c r="A632" s="20" t="s">
        <v>537</v>
      </c>
      <c r="B632" s="20">
        <v>12</v>
      </c>
    </row>
    <row r="633" spans="1:2" ht="12.75">
      <c r="A633" s="20" t="s">
        <v>537</v>
      </c>
      <c r="B633" s="20">
        <v>48</v>
      </c>
    </row>
    <row r="634" spans="1:2" ht="12.75">
      <c r="A634" s="20" t="s">
        <v>537</v>
      </c>
      <c r="B634" s="20">
        <v>48</v>
      </c>
    </row>
    <row r="635" spans="1:2" ht="12.75">
      <c r="A635" s="20" t="s">
        <v>518</v>
      </c>
      <c r="B635" s="20">
        <v>12</v>
      </c>
    </row>
    <row r="636" spans="1:2" ht="12.75">
      <c r="A636" s="20" t="s">
        <v>1177</v>
      </c>
      <c r="B636" s="20">
        <v>12</v>
      </c>
    </row>
    <row r="637" spans="1:2" ht="12.75">
      <c r="A637" s="20" t="s">
        <v>1177</v>
      </c>
      <c r="B637" s="20">
        <v>12</v>
      </c>
    </row>
    <row r="638" spans="1:2" ht="12.75">
      <c r="A638" s="20" t="s">
        <v>1177</v>
      </c>
      <c r="B638" s="20">
        <v>12</v>
      </c>
    </row>
    <row r="639" spans="1:2" ht="12.75">
      <c r="A639" s="20" t="s">
        <v>1177</v>
      </c>
      <c r="B639" s="20">
        <v>12</v>
      </c>
    </row>
    <row r="640" spans="1:2" ht="12.75">
      <c r="A640" s="20" t="s">
        <v>1177</v>
      </c>
      <c r="B640" s="20">
        <v>12</v>
      </c>
    </row>
    <row r="641" spans="1:2" ht="12.75">
      <c r="A641" s="20" t="s">
        <v>1177</v>
      </c>
      <c r="B641" s="20">
        <v>12</v>
      </c>
    </row>
    <row r="642" spans="1:2" ht="12.75">
      <c r="A642" s="20" t="s">
        <v>785</v>
      </c>
      <c r="B642" s="20">
        <v>12</v>
      </c>
    </row>
    <row r="643" spans="1:2" ht="12.75">
      <c r="A643" s="20" t="s">
        <v>900</v>
      </c>
      <c r="B643" s="20">
        <v>12</v>
      </c>
    </row>
    <row r="644" spans="1:2" ht="12.75">
      <c r="A644" s="20" t="s">
        <v>900</v>
      </c>
      <c r="B644" s="20">
        <v>21</v>
      </c>
    </row>
    <row r="645" spans="1:2" ht="12.75">
      <c r="A645" s="20" t="s">
        <v>1580</v>
      </c>
      <c r="B645" s="20">
        <v>12</v>
      </c>
    </row>
    <row r="646" spans="1:2" ht="12.75">
      <c r="A646" s="20" t="s">
        <v>442</v>
      </c>
      <c r="B646" s="20">
        <v>12</v>
      </c>
    </row>
    <row r="647" spans="1:2" ht="12.75">
      <c r="A647" s="20" t="s">
        <v>1490</v>
      </c>
      <c r="B647" s="20">
        <v>0</v>
      </c>
    </row>
    <row r="648" spans="1:2" ht="12.75">
      <c r="A648" s="20" t="s">
        <v>1490</v>
      </c>
      <c r="B648" s="20">
        <v>21</v>
      </c>
    </row>
    <row r="649" spans="1:2" ht="12.75">
      <c r="A649" s="20" t="s">
        <v>1214</v>
      </c>
      <c r="B649" s="20">
        <v>12</v>
      </c>
    </row>
    <row r="650" spans="1:2" ht="12.75">
      <c r="A650" s="20" t="s">
        <v>1214</v>
      </c>
      <c r="B650" s="20">
        <v>12</v>
      </c>
    </row>
    <row r="651" spans="1:2" ht="12.75">
      <c r="A651" s="20" t="s">
        <v>1557</v>
      </c>
      <c r="B651" s="20">
        <v>12</v>
      </c>
    </row>
    <row r="652" spans="1:2" ht="12.75">
      <c r="A652" s="20" t="s">
        <v>653</v>
      </c>
      <c r="B652" s="20">
        <v>2</v>
      </c>
    </row>
    <row r="653" spans="1:2" ht="12.75">
      <c r="A653" s="20" t="s">
        <v>653</v>
      </c>
      <c r="B653" s="20">
        <v>12</v>
      </c>
    </row>
    <row r="654" spans="1:2" ht="12.75">
      <c r="A654" s="53" t="s">
        <v>32</v>
      </c>
      <c r="B654" s="53" t="s">
        <v>18</v>
      </c>
    </row>
    <row r="655" spans="1:2" ht="12.75">
      <c r="A655" s="20" t="s">
        <v>1280</v>
      </c>
      <c r="B655" s="20">
        <v>3</v>
      </c>
    </row>
    <row r="656" spans="1:2" ht="12.75">
      <c r="A656" s="20" t="s">
        <v>1280</v>
      </c>
      <c r="B656" s="20">
        <v>12</v>
      </c>
    </row>
    <row r="657" spans="1:2" ht="12.75">
      <c r="A657" s="20" t="s">
        <v>1280</v>
      </c>
      <c r="B657" s="20">
        <v>12</v>
      </c>
    </row>
    <row r="658" spans="1:2" ht="12.75">
      <c r="A658" s="20" t="s">
        <v>1386</v>
      </c>
      <c r="B658" s="20">
        <v>12</v>
      </c>
    </row>
    <row r="659" spans="1:2" ht="12.75">
      <c r="A659" s="20" t="s">
        <v>1386</v>
      </c>
      <c r="B659" s="20">
        <v>12</v>
      </c>
    </row>
    <row r="660" spans="1:2" ht="12.75">
      <c r="A660" s="20" t="s">
        <v>867</v>
      </c>
      <c r="B660" s="20">
        <v>3</v>
      </c>
    </row>
    <row r="661" spans="1:2" ht="12.75">
      <c r="A661" s="20" t="s">
        <v>867</v>
      </c>
      <c r="B661" s="20">
        <v>5</v>
      </c>
    </row>
    <row r="662" spans="1:2" ht="12.75">
      <c r="A662" s="20" t="s">
        <v>739</v>
      </c>
      <c r="B662" s="20">
        <v>12</v>
      </c>
    </row>
    <row r="663" spans="1:2" ht="12.75">
      <c r="A663" s="20" t="s">
        <v>739</v>
      </c>
      <c r="B663" s="20">
        <v>27</v>
      </c>
    </row>
    <row r="664" spans="1:2" ht="12.75">
      <c r="A664" s="20" t="s">
        <v>344</v>
      </c>
      <c r="B664" s="20">
        <v>3</v>
      </c>
    </row>
    <row r="665" spans="1:2" ht="12.75">
      <c r="A665" s="20" t="s">
        <v>344</v>
      </c>
      <c r="B665" s="20">
        <v>12</v>
      </c>
    </row>
    <row r="666" spans="1:2" ht="12.75">
      <c r="A666" s="20" t="s">
        <v>344</v>
      </c>
      <c r="B666" s="20">
        <v>12</v>
      </c>
    </row>
    <row r="667" spans="1:2" ht="12.75">
      <c r="A667" s="20" t="s">
        <v>262</v>
      </c>
      <c r="B667" s="20">
        <v>12</v>
      </c>
    </row>
    <row r="668" spans="1:2" ht="12.75">
      <c r="A668" s="20" t="s">
        <v>1139</v>
      </c>
      <c r="B668" s="20">
        <v>12</v>
      </c>
    </row>
    <row r="669" spans="1:2" ht="12.75">
      <c r="A669" s="20" t="s">
        <v>825</v>
      </c>
      <c r="B669" s="20">
        <v>12</v>
      </c>
    </row>
    <row r="670" spans="1:2" ht="12.75">
      <c r="A670" s="20" t="s">
        <v>1708</v>
      </c>
      <c r="B670" s="20">
        <v>12</v>
      </c>
    </row>
    <row r="671" spans="1:2" ht="12.75">
      <c r="A671" s="20" t="s">
        <v>1180</v>
      </c>
      <c r="B671" s="20">
        <v>5</v>
      </c>
    </row>
    <row r="672" spans="1:2" ht="12.75">
      <c r="A672" s="20" t="s">
        <v>1180</v>
      </c>
      <c r="B672" s="20">
        <v>12</v>
      </c>
    </row>
    <row r="673" spans="1:2" ht="12.75">
      <c r="A673" s="20" t="s">
        <v>1180</v>
      </c>
      <c r="B673" s="20">
        <v>12</v>
      </c>
    </row>
    <row r="674" spans="1:2" ht="12.75">
      <c r="A674" s="20" t="s">
        <v>343</v>
      </c>
      <c r="B674" s="20">
        <v>5</v>
      </c>
    </row>
    <row r="675" spans="1:2" ht="12.75">
      <c r="A675" s="20" t="s">
        <v>229</v>
      </c>
      <c r="B675" s="20">
        <v>0</v>
      </c>
    </row>
    <row r="676" spans="1:2" ht="12.75">
      <c r="A676" s="20" t="s">
        <v>229</v>
      </c>
      <c r="B676" s="20">
        <v>12</v>
      </c>
    </row>
    <row r="677" spans="1:2" ht="12.75">
      <c r="A677" s="20" t="s">
        <v>229</v>
      </c>
      <c r="B677" s="20">
        <v>12</v>
      </c>
    </row>
    <row r="678" spans="1:2" ht="12.75">
      <c r="A678" s="20" t="s">
        <v>1226</v>
      </c>
      <c r="B678" s="20">
        <v>12</v>
      </c>
    </row>
    <row r="679" spans="1:2" ht="12.75">
      <c r="A679" s="20" t="s">
        <v>1504</v>
      </c>
      <c r="B679" s="20">
        <v>5</v>
      </c>
    </row>
    <row r="680" spans="1:2" ht="12.75">
      <c r="A680" s="20" t="s">
        <v>1504</v>
      </c>
      <c r="B680" s="20">
        <v>5</v>
      </c>
    </row>
    <row r="681" spans="1:2" ht="12.75">
      <c r="A681" s="20" t="s">
        <v>1504</v>
      </c>
      <c r="B681" s="20">
        <v>5</v>
      </c>
    </row>
    <row r="682" spans="1:2" ht="12.75">
      <c r="A682" s="20" t="s">
        <v>633</v>
      </c>
      <c r="B682" s="20">
        <v>0</v>
      </c>
    </row>
    <row r="683" spans="1:2" ht="12.75">
      <c r="A683" s="20" t="s">
        <v>633</v>
      </c>
      <c r="B683" s="20">
        <v>2</v>
      </c>
    </row>
    <row r="684" spans="1:2" ht="12.75">
      <c r="A684" s="20" t="s">
        <v>633</v>
      </c>
      <c r="B684" s="20">
        <v>3</v>
      </c>
    </row>
    <row r="685" spans="1:2" ht="12.75">
      <c r="A685" s="20" t="s">
        <v>633</v>
      </c>
      <c r="B685" s="20">
        <v>5</v>
      </c>
    </row>
    <row r="686" spans="1:2" ht="12.75">
      <c r="A686" s="20" t="s">
        <v>947</v>
      </c>
      <c r="B686" s="20">
        <v>3</v>
      </c>
    </row>
    <row r="687" spans="1:2" ht="12.75">
      <c r="A687" s="20" t="s">
        <v>947</v>
      </c>
      <c r="B687" s="20">
        <v>3</v>
      </c>
    </row>
    <row r="688" spans="1:2" ht="12.75">
      <c r="A688" s="20" t="s">
        <v>947</v>
      </c>
      <c r="B688" s="20">
        <v>12</v>
      </c>
    </row>
    <row r="689" spans="1:2" ht="12.75">
      <c r="A689" s="20" t="s">
        <v>584</v>
      </c>
      <c r="B689" s="20">
        <v>1</v>
      </c>
    </row>
    <row r="690" spans="1:2" ht="12.75">
      <c r="A690" s="20" t="s">
        <v>584</v>
      </c>
      <c r="B690" s="20">
        <v>3</v>
      </c>
    </row>
    <row r="691" spans="1:2" ht="12.75">
      <c r="A691" s="20" t="s">
        <v>584</v>
      </c>
      <c r="B691" s="20">
        <v>12</v>
      </c>
    </row>
    <row r="692" spans="1:2" ht="12.75">
      <c r="A692" s="20" t="s">
        <v>584</v>
      </c>
      <c r="B692" s="20">
        <v>12</v>
      </c>
    </row>
    <row r="693" spans="1:2" ht="12.75">
      <c r="A693" s="20" t="s">
        <v>584</v>
      </c>
      <c r="B693" s="20">
        <v>12</v>
      </c>
    </row>
    <row r="694" spans="1:2" ht="12.75">
      <c r="A694" s="20" t="s">
        <v>584</v>
      </c>
      <c r="B694" s="20">
        <v>12</v>
      </c>
    </row>
    <row r="695" spans="1:2" ht="12.75">
      <c r="A695" s="20" t="s">
        <v>1549</v>
      </c>
      <c r="B695" s="20">
        <v>5</v>
      </c>
    </row>
    <row r="696" spans="1:2" ht="12.75">
      <c r="A696" s="20" t="s">
        <v>906</v>
      </c>
      <c r="B696" s="20">
        <v>21</v>
      </c>
    </row>
    <row r="697" spans="1:2" ht="12.75">
      <c r="A697" s="20" t="s">
        <v>93</v>
      </c>
      <c r="B697" s="20">
        <v>5</v>
      </c>
    </row>
    <row r="698" spans="1:2" ht="12.75">
      <c r="A698" s="20" t="s">
        <v>93</v>
      </c>
      <c r="B698" s="20">
        <v>12</v>
      </c>
    </row>
    <row r="699" spans="1:2" ht="12.75">
      <c r="A699" s="20" t="s">
        <v>296</v>
      </c>
      <c r="B699" s="20">
        <v>12</v>
      </c>
    </row>
    <row r="700" spans="1:2" ht="12.75">
      <c r="A700" s="20" t="s">
        <v>296</v>
      </c>
      <c r="B700" s="20">
        <v>21</v>
      </c>
    </row>
    <row r="701" spans="1:2" ht="12.75">
      <c r="A701" s="20" t="s">
        <v>678</v>
      </c>
      <c r="B701" s="20">
        <v>5</v>
      </c>
    </row>
    <row r="702" spans="1:2" ht="12.75">
      <c r="A702" s="20" t="s">
        <v>875</v>
      </c>
      <c r="B702" s="20">
        <v>5</v>
      </c>
    </row>
    <row r="703" spans="1:2" ht="12.75">
      <c r="A703" s="20" t="s">
        <v>770</v>
      </c>
      <c r="B703" s="20">
        <v>3</v>
      </c>
    </row>
    <row r="704" spans="1:2" ht="12.75">
      <c r="A704" s="20" t="s">
        <v>400</v>
      </c>
      <c r="B704" s="20">
        <v>5</v>
      </c>
    </row>
    <row r="705" spans="1:2" ht="12.75">
      <c r="A705" s="20" t="s">
        <v>1459</v>
      </c>
      <c r="B705" s="20">
        <v>5</v>
      </c>
    </row>
    <row r="706" spans="1:2" ht="12.75">
      <c r="A706" s="20" t="s">
        <v>1459</v>
      </c>
      <c r="B706" s="20">
        <v>5</v>
      </c>
    </row>
    <row r="707" spans="1:2" ht="12.75">
      <c r="A707" s="20" t="s">
        <v>1459</v>
      </c>
      <c r="B707" s="20">
        <v>5</v>
      </c>
    </row>
    <row r="708" spans="1:2" ht="12.75">
      <c r="A708" s="20" t="s">
        <v>1459</v>
      </c>
      <c r="B708" s="20">
        <v>12</v>
      </c>
    </row>
    <row r="709" spans="1:2" ht="12.75">
      <c r="A709" s="20" t="s">
        <v>1459</v>
      </c>
      <c r="B709" s="20">
        <v>48</v>
      </c>
    </row>
    <row r="710" spans="1:2" ht="12.75">
      <c r="A710" s="20" t="s">
        <v>730</v>
      </c>
      <c r="B710" s="20">
        <v>0</v>
      </c>
    </row>
    <row r="711" spans="1:2" ht="12.75">
      <c r="A711" s="20" t="s">
        <v>730</v>
      </c>
      <c r="B711" s="20">
        <v>12</v>
      </c>
    </row>
    <row r="712" spans="1:2" ht="12.75">
      <c r="A712" s="20" t="s">
        <v>730</v>
      </c>
      <c r="B712" s="20">
        <v>12</v>
      </c>
    </row>
    <row r="713" spans="1:2" ht="12.75">
      <c r="A713" s="20" t="s">
        <v>730</v>
      </c>
      <c r="B713" s="20">
        <v>20</v>
      </c>
    </row>
    <row r="714" spans="1:2" ht="12.75">
      <c r="A714" s="20" t="s">
        <v>809</v>
      </c>
      <c r="B714" s="20">
        <v>5</v>
      </c>
    </row>
    <row r="715" spans="1:2" ht="12.75">
      <c r="A715" s="20" t="s">
        <v>809</v>
      </c>
      <c r="B715" s="20">
        <v>12</v>
      </c>
    </row>
    <row r="716" spans="1:2" ht="12.75">
      <c r="A716" s="20" t="s">
        <v>809</v>
      </c>
      <c r="B716" s="20">
        <v>12</v>
      </c>
    </row>
    <row r="717" spans="1:2" ht="12.75">
      <c r="A717" s="20" t="s">
        <v>809</v>
      </c>
      <c r="B717" s="20">
        <v>21</v>
      </c>
    </row>
    <row r="718" spans="1:2" ht="12.75">
      <c r="A718" s="20" t="s">
        <v>308</v>
      </c>
      <c r="B718" s="20">
        <v>21</v>
      </c>
    </row>
    <row r="719" spans="1:2" ht="12.75">
      <c r="A719" s="20" t="s">
        <v>308</v>
      </c>
      <c r="B719" s="20">
        <v>27</v>
      </c>
    </row>
    <row r="720" spans="1:2" ht="12.75">
      <c r="A720" s="20" t="s">
        <v>348</v>
      </c>
      <c r="B720" s="20">
        <v>3</v>
      </c>
    </row>
    <row r="721" spans="1:2" ht="12.75">
      <c r="A721" s="20" t="s">
        <v>484</v>
      </c>
      <c r="B721" s="20">
        <v>0</v>
      </c>
    </row>
    <row r="722" spans="1:2" ht="12.75">
      <c r="A722" s="20" t="s">
        <v>570</v>
      </c>
      <c r="B722" s="20">
        <v>0</v>
      </c>
    </row>
    <row r="723" spans="1:2" ht="12.75">
      <c r="A723" s="20" t="s">
        <v>570</v>
      </c>
      <c r="B723" s="20">
        <v>5</v>
      </c>
    </row>
    <row r="724" spans="1:2" ht="12.75">
      <c r="A724" s="20" t="s">
        <v>570</v>
      </c>
      <c r="B724" s="20">
        <v>12</v>
      </c>
    </row>
    <row r="725" spans="1:2" ht="12.75">
      <c r="A725" s="20" t="s">
        <v>570</v>
      </c>
      <c r="B725" s="20">
        <v>12</v>
      </c>
    </row>
    <row r="726" spans="1:2" ht="12.75">
      <c r="A726" s="20" t="s">
        <v>570</v>
      </c>
      <c r="B726" s="20">
        <v>12</v>
      </c>
    </row>
    <row r="727" spans="1:2" ht="12.75">
      <c r="A727" s="20" t="s">
        <v>186</v>
      </c>
      <c r="B727" s="20">
        <v>12</v>
      </c>
    </row>
    <row r="728" spans="1:2" ht="12.75">
      <c r="A728" s="20" t="s">
        <v>192</v>
      </c>
      <c r="B728" s="20">
        <v>27</v>
      </c>
    </row>
    <row r="729" spans="1:2" ht="12.75">
      <c r="A729" s="20" t="s">
        <v>983</v>
      </c>
      <c r="B729" s="20">
        <v>5</v>
      </c>
    </row>
    <row r="730" spans="1:2" ht="12.75">
      <c r="A730" s="20" t="s">
        <v>983</v>
      </c>
      <c r="B730" s="20">
        <v>5</v>
      </c>
    </row>
    <row r="731" spans="1:2" ht="12.75">
      <c r="A731" s="20" t="s">
        <v>983</v>
      </c>
      <c r="B731" s="20">
        <v>5</v>
      </c>
    </row>
    <row r="732" spans="1:2" ht="12.75">
      <c r="A732" s="20" t="s">
        <v>994</v>
      </c>
      <c r="B732" s="20">
        <v>0</v>
      </c>
    </row>
    <row r="733" spans="1:2" ht="12.75">
      <c r="A733" s="20" t="s">
        <v>1691</v>
      </c>
      <c r="B733" s="20">
        <v>3</v>
      </c>
    </row>
    <row r="734" spans="1:2" ht="12.75">
      <c r="A734" s="20" t="s">
        <v>1691</v>
      </c>
      <c r="B734" s="20">
        <v>5</v>
      </c>
    </row>
    <row r="735" spans="1:2" ht="12.75">
      <c r="A735" s="20" t="s">
        <v>964</v>
      </c>
      <c r="B735" s="20">
        <v>0</v>
      </c>
    </row>
    <row r="736" spans="1:2" ht="12.75">
      <c r="A736" s="20"/>
      <c r="B736" s="20">
        <v>0</v>
      </c>
    </row>
    <row r="737" spans="1:2" ht="12.75">
      <c r="A737" s="20"/>
      <c r="B737" s="20">
        <v>0</v>
      </c>
    </row>
    <row r="738" spans="1:2" ht="12.75">
      <c r="A738" s="20"/>
      <c r="B738" s="20">
        <v>0</v>
      </c>
    </row>
    <row r="739" spans="1:2" ht="12.75">
      <c r="A739" s="20"/>
      <c r="B739" s="20">
        <v>0</v>
      </c>
    </row>
    <row r="740" spans="1:2" ht="12.75">
      <c r="A740" s="20"/>
      <c r="B740" s="20">
        <v>0</v>
      </c>
    </row>
    <row r="741" spans="1:2" ht="12.75">
      <c r="A741" s="20"/>
      <c r="B741" s="20">
        <v>0</v>
      </c>
    </row>
    <row r="742" spans="1:2" ht="12.75">
      <c r="A742" s="20"/>
      <c r="B742" s="20">
        <v>0</v>
      </c>
    </row>
    <row r="743" spans="1:2" ht="12.75">
      <c r="A743" s="20"/>
      <c r="B743" s="20">
        <v>0</v>
      </c>
    </row>
    <row r="744" spans="1:2" ht="12.75">
      <c r="A744" s="20"/>
      <c r="B744" s="20">
        <v>0</v>
      </c>
    </row>
    <row r="745" spans="1:2" ht="12.75">
      <c r="A745" s="20"/>
      <c r="B745" s="20">
        <v>0</v>
      </c>
    </row>
    <row r="746" spans="1:2" ht="12.75">
      <c r="A746" s="20"/>
      <c r="B746" s="20">
        <v>0</v>
      </c>
    </row>
    <row r="747" spans="1:2" ht="12.75">
      <c r="A747" s="20"/>
      <c r="B747" s="20">
        <v>0</v>
      </c>
    </row>
    <row r="748" spans="1:2" ht="12.75">
      <c r="A748" s="20"/>
      <c r="B748" s="20">
        <v>0</v>
      </c>
    </row>
    <row r="749" spans="1:2" ht="12.75">
      <c r="A749" s="20"/>
      <c r="B749" s="20">
        <v>0</v>
      </c>
    </row>
    <row r="750" spans="1:2" ht="12.75">
      <c r="A750" s="20"/>
      <c r="B750" s="20">
        <v>0</v>
      </c>
    </row>
    <row r="751" spans="1:2" ht="12.75">
      <c r="A751" s="20"/>
      <c r="B751" s="20">
        <v>0</v>
      </c>
    </row>
    <row r="752" spans="1:2" ht="12.75">
      <c r="A752" s="20"/>
      <c r="B752" s="20">
        <v>0</v>
      </c>
    </row>
    <row r="753" spans="1:2" ht="12.75">
      <c r="A753" s="20"/>
      <c r="B753" s="20">
        <v>0</v>
      </c>
    </row>
    <row r="754" spans="1:2" ht="12.75">
      <c r="A754" s="20"/>
      <c r="B754" s="20">
        <v>0</v>
      </c>
    </row>
    <row r="755" spans="1:2" ht="12.75">
      <c r="A755" s="20"/>
      <c r="B755" s="20">
        <v>0</v>
      </c>
    </row>
    <row r="756" spans="1:2" ht="12.75">
      <c r="A756" s="20"/>
      <c r="B756" s="20">
        <v>0</v>
      </c>
    </row>
    <row r="757" spans="1:2" ht="12.75">
      <c r="A757" s="20"/>
      <c r="B757" s="20">
        <v>0</v>
      </c>
    </row>
    <row r="758" spans="1:2" ht="12.75">
      <c r="A758" s="20"/>
      <c r="B758" s="20">
        <v>0</v>
      </c>
    </row>
    <row r="759" spans="1:2" ht="12.75">
      <c r="A759" s="20"/>
      <c r="B759" s="20">
        <v>0</v>
      </c>
    </row>
    <row r="760" spans="1:2" ht="12.75">
      <c r="A760" s="20"/>
      <c r="B760" s="20">
        <v>0</v>
      </c>
    </row>
    <row r="761" spans="1:2" ht="12.75">
      <c r="A761" s="20"/>
      <c r="B761" s="20">
        <v>0</v>
      </c>
    </row>
    <row r="762" spans="1:2" ht="12.75">
      <c r="A762" s="20"/>
      <c r="B762" s="20">
        <v>0</v>
      </c>
    </row>
    <row r="763" spans="1:2" ht="12.75">
      <c r="A763" s="20"/>
      <c r="B763" s="20">
        <v>0</v>
      </c>
    </row>
    <row r="764" spans="1:2" ht="12.75">
      <c r="A764" s="20"/>
      <c r="B764" s="20">
        <v>0</v>
      </c>
    </row>
    <row r="765" spans="1:2" ht="12.75">
      <c r="A765" s="20"/>
      <c r="B765" s="20">
        <v>0</v>
      </c>
    </row>
    <row r="766" spans="1:2" ht="12.75">
      <c r="A766" s="20"/>
      <c r="B766" s="20">
        <v>0</v>
      </c>
    </row>
    <row r="767" spans="1:2" ht="12.75">
      <c r="A767" s="20"/>
      <c r="B767" s="20">
        <v>0</v>
      </c>
    </row>
    <row r="768" spans="1:2" ht="12.75">
      <c r="A768" s="20"/>
      <c r="B768" s="20">
        <v>0</v>
      </c>
    </row>
    <row r="769" spans="1:2" ht="12.75">
      <c r="A769" s="20"/>
      <c r="B769" s="20">
        <v>0</v>
      </c>
    </row>
    <row r="770" spans="1:2" ht="12.75">
      <c r="A770" s="20"/>
      <c r="B770" s="20">
        <v>0</v>
      </c>
    </row>
    <row r="771" spans="1:2" ht="12.75">
      <c r="A771" s="20"/>
      <c r="B771" s="20">
        <v>0</v>
      </c>
    </row>
    <row r="772" spans="1:2" ht="12.75">
      <c r="A772" s="20"/>
      <c r="B772" s="20">
        <v>0</v>
      </c>
    </row>
    <row r="773" spans="1:2" ht="12.75">
      <c r="A773" s="20"/>
      <c r="B773" s="20">
        <v>0</v>
      </c>
    </row>
    <row r="774" spans="1:2" ht="12.75">
      <c r="A774" s="20"/>
      <c r="B774" s="20">
        <v>0</v>
      </c>
    </row>
    <row r="775" spans="1:2" ht="12.75">
      <c r="A775" s="20"/>
      <c r="B775" s="20">
        <v>0</v>
      </c>
    </row>
    <row r="776" spans="1:2" ht="12.75">
      <c r="A776" s="20"/>
      <c r="B776" s="20">
        <v>0</v>
      </c>
    </row>
    <row r="777" spans="1:2" ht="12.75">
      <c r="A777" s="20"/>
      <c r="B777" s="20">
        <v>0</v>
      </c>
    </row>
    <row r="778" spans="1:2" ht="12.75">
      <c r="A778" s="20"/>
      <c r="B778" s="20">
        <v>0</v>
      </c>
    </row>
    <row r="779" spans="1:2" ht="12.75">
      <c r="A779" s="20"/>
      <c r="B779" s="20">
        <v>0</v>
      </c>
    </row>
    <row r="780" spans="1:2" ht="12.75">
      <c r="A780" s="20"/>
      <c r="B780" s="20">
        <v>0</v>
      </c>
    </row>
    <row r="781" spans="1:2" ht="12.75">
      <c r="A781" s="20"/>
      <c r="B781" s="20">
        <v>0</v>
      </c>
    </row>
    <row r="782" spans="1:2" ht="12.75">
      <c r="A782" s="20"/>
      <c r="B782" s="20">
        <v>0</v>
      </c>
    </row>
    <row r="783" spans="1:2" ht="12.75">
      <c r="A783" s="20"/>
      <c r="B783" s="20">
        <v>0</v>
      </c>
    </row>
    <row r="784" spans="1:2" ht="12.75">
      <c r="A784" s="20"/>
      <c r="B784" s="20">
        <v>0</v>
      </c>
    </row>
    <row r="785" spans="1:2" ht="12.75">
      <c r="A785" s="20"/>
      <c r="B785" s="20">
        <v>0</v>
      </c>
    </row>
    <row r="786" spans="1:2" ht="12.75">
      <c r="A786" s="20"/>
      <c r="B786" s="20">
        <v>0</v>
      </c>
    </row>
    <row r="787" spans="1:2" ht="12.75">
      <c r="A787" s="20"/>
      <c r="B787" s="20">
        <v>0</v>
      </c>
    </row>
    <row r="788" spans="1:2" ht="12.75">
      <c r="A788" s="20"/>
      <c r="B788" s="20">
        <v>0</v>
      </c>
    </row>
    <row r="789" spans="1:2" ht="12.75">
      <c r="A789" s="20"/>
      <c r="B789" s="20">
        <v>0</v>
      </c>
    </row>
    <row r="790" spans="1:2" ht="12.75">
      <c r="A790" s="20"/>
      <c r="B790" s="20">
        <v>0</v>
      </c>
    </row>
    <row r="791" spans="1:2" ht="12.75">
      <c r="A791" s="20"/>
      <c r="B791" s="20">
        <v>0</v>
      </c>
    </row>
    <row r="792" spans="1:2" ht="12.75">
      <c r="A792" s="20"/>
      <c r="B792" s="20">
        <v>0</v>
      </c>
    </row>
    <row r="793" spans="1:2" ht="12.75">
      <c r="A793" s="20"/>
      <c r="B793" s="20">
        <v>0</v>
      </c>
    </row>
    <row r="794" spans="1:2" ht="12.75">
      <c r="A794" s="20"/>
      <c r="B794" s="20">
        <v>0</v>
      </c>
    </row>
    <row r="795" spans="1:2" ht="12.75">
      <c r="A795" s="20"/>
      <c r="B795" s="20">
        <v>0</v>
      </c>
    </row>
    <row r="796" spans="1:2" ht="12.75">
      <c r="A796" s="20"/>
      <c r="B796" s="20">
        <v>0</v>
      </c>
    </row>
    <row r="797" spans="1:2" ht="12.75">
      <c r="A797" s="20"/>
      <c r="B797" s="20">
        <v>0</v>
      </c>
    </row>
    <row r="798" spans="1:2" ht="12.75">
      <c r="A798" s="108"/>
      <c r="B798" s="108">
        <v>0</v>
      </c>
    </row>
    <row r="799" spans="1:2" ht="12.75">
      <c r="A799" s="20"/>
      <c r="B799" s="20">
        <v>0</v>
      </c>
    </row>
    <row r="800" spans="1:2" ht="12.75">
      <c r="A800" s="20"/>
      <c r="B800" s="20">
        <v>0</v>
      </c>
    </row>
    <row r="801" spans="1:2" ht="12.75">
      <c r="A801" s="20"/>
      <c r="B801" s="20">
        <v>0</v>
      </c>
    </row>
    <row r="802" spans="1:2" ht="12.75">
      <c r="A802" s="20"/>
      <c r="B802" s="20">
        <v>0</v>
      </c>
    </row>
    <row r="803" spans="1:2" ht="12.75">
      <c r="A803" s="20"/>
      <c r="B803" s="20">
        <v>0</v>
      </c>
    </row>
    <row r="804" spans="1:2" ht="12.75">
      <c r="A804" s="20"/>
      <c r="B804" s="20">
        <v>0</v>
      </c>
    </row>
    <row r="805" spans="1:2" ht="12.75">
      <c r="A805" s="20"/>
      <c r="B805" s="20">
        <v>0</v>
      </c>
    </row>
    <row r="806" spans="1:2" ht="12.75">
      <c r="A806" s="20"/>
      <c r="B806" s="20">
        <v>0</v>
      </c>
    </row>
    <row r="807" spans="1:2" ht="12.75">
      <c r="A807" s="20"/>
      <c r="B807" s="20">
        <v>0</v>
      </c>
    </row>
    <row r="808" spans="1:2" ht="12.75">
      <c r="A808" s="20"/>
      <c r="B808" s="20">
        <v>0</v>
      </c>
    </row>
    <row r="809" spans="1:2" ht="12.75">
      <c r="A809" s="20"/>
      <c r="B809" s="20">
        <v>0</v>
      </c>
    </row>
    <row r="810" spans="1:2" ht="12.75">
      <c r="A810" s="20"/>
      <c r="B810" s="20">
        <v>0</v>
      </c>
    </row>
    <row r="811" spans="1:2" ht="12.75">
      <c r="A811" s="20"/>
      <c r="B811" s="20">
        <v>0</v>
      </c>
    </row>
    <row r="812" spans="1:2" ht="12.75">
      <c r="A812" s="20"/>
      <c r="B812" s="20">
        <v>0</v>
      </c>
    </row>
    <row r="813" spans="1:2" ht="12.75">
      <c r="A813" s="20"/>
      <c r="B813" s="20">
        <v>0</v>
      </c>
    </row>
    <row r="814" spans="1:2" ht="12.75">
      <c r="A814" s="20"/>
      <c r="B814" s="20">
        <v>0</v>
      </c>
    </row>
    <row r="815" spans="1:2" ht="12.75">
      <c r="A815" s="20"/>
      <c r="B815" s="20">
        <v>0</v>
      </c>
    </row>
    <row r="816" spans="1:2" ht="12.75">
      <c r="A816" s="20"/>
      <c r="B816" s="20">
        <v>0</v>
      </c>
    </row>
    <row r="817" spans="1:2" ht="12.75">
      <c r="A817" s="20"/>
      <c r="B817" s="20">
        <v>0</v>
      </c>
    </row>
    <row r="818" spans="1:2" ht="12.75">
      <c r="A818" s="20"/>
      <c r="B818" s="20">
        <v>0</v>
      </c>
    </row>
    <row r="819" spans="1:2" ht="12.75">
      <c r="A819" s="20"/>
      <c r="B819" s="20">
        <v>0</v>
      </c>
    </row>
    <row r="820" spans="1:2" ht="12.75">
      <c r="A820" s="20"/>
      <c r="B820" s="20">
        <v>0</v>
      </c>
    </row>
    <row r="821" spans="1:2" ht="12.75">
      <c r="A821" s="20"/>
      <c r="B821" s="20">
        <v>0</v>
      </c>
    </row>
    <row r="822" spans="1:2" ht="12.75">
      <c r="A822" s="20"/>
      <c r="B822" s="20">
        <v>0</v>
      </c>
    </row>
    <row r="823" spans="1:2" ht="12.75">
      <c r="A823" s="20"/>
      <c r="B823" s="20">
        <v>0</v>
      </c>
    </row>
    <row r="824" spans="1:2" ht="12.75">
      <c r="A824" s="20"/>
      <c r="B824" s="20">
        <v>0</v>
      </c>
    </row>
    <row r="825" spans="1:2" ht="12.75">
      <c r="A825" s="20"/>
      <c r="B825" s="20">
        <v>0</v>
      </c>
    </row>
    <row r="826" spans="1:2" ht="12.75">
      <c r="A826" s="20"/>
      <c r="B826" s="20">
        <v>0</v>
      </c>
    </row>
    <row r="827" spans="1:2" ht="12.75">
      <c r="A827" s="20"/>
      <c r="B827" s="20">
        <v>0</v>
      </c>
    </row>
    <row r="828" spans="1:2" ht="12.75">
      <c r="A828" s="20"/>
      <c r="B828" s="20">
        <v>0</v>
      </c>
    </row>
    <row r="829" spans="1:2" ht="12.75">
      <c r="A829" s="20"/>
      <c r="B829" s="20">
        <v>0</v>
      </c>
    </row>
    <row r="830" spans="1:2" ht="12.75">
      <c r="A830" s="20"/>
      <c r="B830" s="20">
        <v>0</v>
      </c>
    </row>
    <row r="831" spans="1:2" ht="12.75">
      <c r="A831" s="20"/>
      <c r="B831" s="20">
        <v>0</v>
      </c>
    </row>
    <row r="832" spans="1:2" ht="12.75">
      <c r="A832" s="20"/>
      <c r="B832" s="20">
        <v>0</v>
      </c>
    </row>
    <row r="833" spans="1:2" ht="12.75">
      <c r="A833" s="20"/>
      <c r="B833" s="20">
        <v>0</v>
      </c>
    </row>
    <row r="834" spans="1:2" ht="12.75">
      <c r="A834" s="45"/>
      <c r="B834" s="45">
        <v>0</v>
      </c>
    </row>
    <row r="835" spans="1:2" ht="12.75">
      <c r="A835" s="20"/>
      <c r="B835" s="20">
        <v>1</v>
      </c>
    </row>
    <row r="836" spans="1:2" ht="12.75">
      <c r="A836" s="20"/>
      <c r="B836" s="20">
        <v>1</v>
      </c>
    </row>
    <row r="837" spans="1:2" ht="12.75">
      <c r="A837" s="20"/>
      <c r="B837" s="20">
        <v>1</v>
      </c>
    </row>
    <row r="838" spans="1:2" ht="12.75">
      <c r="A838" s="20"/>
      <c r="B838" s="20">
        <v>1</v>
      </c>
    </row>
    <row r="839" spans="1:2" ht="12.75">
      <c r="A839" s="20"/>
      <c r="B839" s="20">
        <v>1</v>
      </c>
    </row>
    <row r="840" spans="1:2" ht="12.75">
      <c r="A840" s="20"/>
      <c r="B840" s="20">
        <v>1</v>
      </c>
    </row>
    <row r="841" spans="1:2" ht="12.75">
      <c r="A841" s="20"/>
      <c r="B841" s="20">
        <v>1</v>
      </c>
    </row>
    <row r="842" spans="1:2" ht="12.75">
      <c r="A842" s="20"/>
      <c r="B842" s="20">
        <v>1</v>
      </c>
    </row>
    <row r="843" spans="1:2" ht="12.75">
      <c r="A843" s="20"/>
      <c r="B843" s="20">
        <v>1</v>
      </c>
    </row>
    <row r="844" spans="1:2" ht="12.75">
      <c r="A844" s="20"/>
      <c r="B844" s="20">
        <v>1</v>
      </c>
    </row>
    <row r="845" spans="1:2" ht="12.75">
      <c r="A845" s="20"/>
      <c r="B845" s="20">
        <v>1</v>
      </c>
    </row>
    <row r="846" spans="1:2" ht="12.75">
      <c r="A846" s="20"/>
      <c r="B846" s="20">
        <v>1</v>
      </c>
    </row>
    <row r="847" spans="1:2" ht="12.75">
      <c r="A847" s="20"/>
      <c r="B847" s="20">
        <v>1</v>
      </c>
    </row>
    <row r="848" spans="1:2" ht="12.75">
      <c r="A848" s="20"/>
      <c r="B848" s="20">
        <v>1</v>
      </c>
    </row>
    <row r="849" spans="1:2" ht="12.75">
      <c r="A849" s="20"/>
      <c r="B849" s="20">
        <v>2</v>
      </c>
    </row>
    <row r="850" spans="1:2" ht="12.75">
      <c r="A850" s="20"/>
      <c r="B850" s="20">
        <v>2</v>
      </c>
    </row>
    <row r="851" spans="1:2" ht="12.75">
      <c r="A851" s="20"/>
      <c r="B851" s="20">
        <v>2</v>
      </c>
    </row>
    <row r="852" spans="1:2" ht="12.75">
      <c r="A852" s="20"/>
      <c r="B852" s="20">
        <v>2</v>
      </c>
    </row>
    <row r="853" spans="1:2" ht="12.75">
      <c r="A853" s="20"/>
      <c r="B853" s="20">
        <v>2</v>
      </c>
    </row>
    <row r="854" spans="1:2" ht="12.75">
      <c r="A854" s="20"/>
      <c r="B854" s="20">
        <v>2</v>
      </c>
    </row>
    <row r="855" spans="1:2" ht="12.75">
      <c r="A855" s="20"/>
      <c r="B855" s="20">
        <v>2</v>
      </c>
    </row>
    <row r="856" spans="1:2" ht="12.75">
      <c r="A856" s="20"/>
      <c r="B856" s="20">
        <v>2</v>
      </c>
    </row>
    <row r="857" spans="1:2" ht="12.75">
      <c r="A857" s="20"/>
      <c r="B857" s="20">
        <v>2</v>
      </c>
    </row>
    <row r="858" spans="1:2" ht="12.75">
      <c r="A858" s="20"/>
      <c r="B858" s="20">
        <v>2</v>
      </c>
    </row>
    <row r="859" spans="1:2" ht="12.75">
      <c r="A859" s="45"/>
      <c r="B859" s="45">
        <v>2</v>
      </c>
    </row>
    <row r="860" spans="1:2" ht="12.75">
      <c r="A860" s="20"/>
      <c r="B860" s="20">
        <v>2</v>
      </c>
    </row>
    <row r="861" spans="1:2" ht="12.75">
      <c r="A861" s="45"/>
      <c r="B861" s="45">
        <v>2</v>
      </c>
    </row>
    <row r="862" spans="1:2" ht="12.75">
      <c r="A862" s="20"/>
      <c r="B862" s="20">
        <v>2</v>
      </c>
    </row>
    <row r="863" spans="1:2" ht="12.75">
      <c r="A863" s="20"/>
      <c r="B863" s="20">
        <v>2</v>
      </c>
    </row>
    <row r="864" spans="1:2" ht="12.75">
      <c r="A864" s="20"/>
      <c r="B864" s="20">
        <v>2</v>
      </c>
    </row>
    <row r="865" spans="1:2" ht="12.75">
      <c r="A865" s="20"/>
      <c r="B865" s="20">
        <v>2</v>
      </c>
    </row>
    <row r="866" spans="1:2" ht="12.75">
      <c r="A866" s="20"/>
      <c r="B866" s="20">
        <v>2</v>
      </c>
    </row>
    <row r="867" spans="1:2" ht="12.75">
      <c r="A867" s="20"/>
      <c r="B867" s="20">
        <v>2</v>
      </c>
    </row>
    <row r="868" spans="1:2" ht="12.75">
      <c r="A868" s="20"/>
      <c r="B868" s="20">
        <v>2</v>
      </c>
    </row>
    <row r="869" spans="1:2" ht="12.75">
      <c r="A869" s="20"/>
      <c r="B869" s="20">
        <v>2</v>
      </c>
    </row>
    <row r="870" spans="1:2" ht="12.75">
      <c r="A870" s="20"/>
      <c r="B870" s="20">
        <v>2</v>
      </c>
    </row>
    <row r="871" spans="1:2" ht="12.75">
      <c r="A871" s="20"/>
      <c r="B871" s="20">
        <v>2</v>
      </c>
    </row>
    <row r="872" spans="1:2" ht="12.75">
      <c r="A872" s="20"/>
      <c r="B872" s="20">
        <v>2</v>
      </c>
    </row>
    <row r="873" spans="1:2" ht="12.75">
      <c r="A873" s="20"/>
      <c r="B873" s="20">
        <v>2</v>
      </c>
    </row>
    <row r="874" spans="1:2" ht="12.75">
      <c r="A874" s="20"/>
      <c r="B874" s="20">
        <v>2</v>
      </c>
    </row>
    <row r="875" spans="1:2" ht="12.75">
      <c r="A875" s="20"/>
      <c r="B875" s="20">
        <v>2</v>
      </c>
    </row>
    <row r="876" spans="1:2" ht="12.75">
      <c r="A876" s="20"/>
      <c r="B876" s="20">
        <v>2</v>
      </c>
    </row>
    <row r="877" spans="1:2" ht="12.75">
      <c r="A877" s="20"/>
      <c r="B877" s="20">
        <v>3</v>
      </c>
    </row>
    <row r="878" spans="1:2" ht="12.75">
      <c r="A878" s="20"/>
      <c r="B878" s="20">
        <v>3</v>
      </c>
    </row>
    <row r="879" spans="1:2" ht="12.75">
      <c r="A879" s="20"/>
      <c r="B879" s="20">
        <v>3</v>
      </c>
    </row>
    <row r="880" spans="1:2" ht="12.75">
      <c r="A880" s="20"/>
      <c r="B880" s="20">
        <v>3</v>
      </c>
    </row>
    <row r="881" spans="1:2" ht="12.75">
      <c r="A881" s="20"/>
      <c r="B881" s="20">
        <v>3</v>
      </c>
    </row>
    <row r="882" spans="1:2" ht="12.75">
      <c r="A882" s="20"/>
      <c r="B882" s="20">
        <v>3</v>
      </c>
    </row>
    <row r="883" spans="1:2" ht="12.75">
      <c r="A883" s="20"/>
      <c r="B883" s="20">
        <v>3</v>
      </c>
    </row>
    <row r="884" spans="1:2" ht="12.75">
      <c r="A884" s="20"/>
      <c r="B884" s="20">
        <v>3</v>
      </c>
    </row>
    <row r="885" spans="1:2" ht="12.75">
      <c r="A885" s="20"/>
      <c r="B885" s="20">
        <v>3</v>
      </c>
    </row>
    <row r="886" spans="1:2" ht="12.75">
      <c r="A886" s="20"/>
      <c r="B886" s="20">
        <v>3</v>
      </c>
    </row>
    <row r="887" spans="1:2" ht="12.75">
      <c r="A887" s="20"/>
      <c r="B887" s="20">
        <v>3</v>
      </c>
    </row>
    <row r="888" spans="1:2" ht="12.75">
      <c r="A888" s="20"/>
      <c r="B888" s="20">
        <v>3</v>
      </c>
    </row>
    <row r="889" spans="1:2" ht="12.75">
      <c r="A889" s="20"/>
      <c r="B889" s="20">
        <v>3</v>
      </c>
    </row>
    <row r="890" spans="1:2" ht="12.75">
      <c r="A890" s="20"/>
      <c r="B890" s="20">
        <v>3</v>
      </c>
    </row>
    <row r="891" spans="1:2" ht="12.75">
      <c r="A891" s="20"/>
      <c r="B891" s="20">
        <v>3</v>
      </c>
    </row>
    <row r="892" spans="1:2" ht="12.75">
      <c r="A892" s="20"/>
      <c r="B892" s="20">
        <v>3</v>
      </c>
    </row>
    <row r="893" spans="1:2" ht="12.75">
      <c r="A893" s="20"/>
      <c r="B893" s="20">
        <v>3</v>
      </c>
    </row>
    <row r="894" spans="1:2" ht="12.75">
      <c r="A894" s="20"/>
      <c r="B894" s="20">
        <v>3</v>
      </c>
    </row>
    <row r="895" spans="1:2" ht="12.75">
      <c r="A895" s="20"/>
      <c r="B895" s="20">
        <v>3</v>
      </c>
    </row>
    <row r="896" spans="1:2" ht="12.75">
      <c r="A896" s="20"/>
      <c r="B896" s="20">
        <v>3</v>
      </c>
    </row>
    <row r="897" spans="1:2" ht="12.75">
      <c r="A897" s="20"/>
      <c r="B897" s="20">
        <v>3</v>
      </c>
    </row>
    <row r="898" spans="1:2" ht="12.75">
      <c r="A898" s="20"/>
      <c r="B898" s="20">
        <v>3</v>
      </c>
    </row>
    <row r="899" spans="1:2" ht="12.75">
      <c r="A899" s="20"/>
      <c r="B899" s="20">
        <v>3</v>
      </c>
    </row>
    <row r="900" spans="1:2" ht="12.75">
      <c r="A900" s="20"/>
      <c r="B900" s="20">
        <v>3</v>
      </c>
    </row>
    <row r="901" spans="1:2" ht="12.75">
      <c r="A901" s="20"/>
      <c r="B901" s="20">
        <v>3</v>
      </c>
    </row>
    <row r="902" spans="1:2" ht="12.75">
      <c r="A902" s="20"/>
      <c r="B902" s="25">
        <v>3</v>
      </c>
    </row>
    <row r="903" spans="1:2" ht="12.75">
      <c r="A903" s="20"/>
      <c r="B903" s="20">
        <v>3</v>
      </c>
    </row>
    <row r="904" spans="1:2" ht="12.75">
      <c r="A904" s="20"/>
      <c r="B904" s="20">
        <v>3</v>
      </c>
    </row>
    <row r="905" spans="1:2" ht="12.75">
      <c r="A905" s="20"/>
      <c r="B905" s="20">
        <v>3</v>
      </c>
    </row>
    <row r="906" spans="1:2" ht="12.75">
      <c r="A906" s="20"/>
      <c r="B906" s="20">
        <v>3</v>
      </c>
    </row>
    <row r="907" spans="1:2" ht="12.75">
      <c r="A907" s="20"/>
      <c r="B907" s="20">
        <v>3</v>
      </c>
    </row>
    <row r="908" spans="1:2" ht="12.75">
      <c r="A908" s="20"/>
      <c r="B908" s="20">
        <v>3</v>
      </c>
    </row>
    <row r="909" spans="1:2" ht="12.75">
      <c r="A909" s="20"/>
      <c r="B909" s="20">
        <v>3</v>
      </c>
    </row>
    <row r="910" spans="1:2" ht="12.75">
      <c r="A910" s="20"/>
      <c r="B910" s="20">
        <v>3</v>
      </c>
    </row>
    <row r="911" spans="1:2" ht="12.75">
      <c r="A911" s="20"/>
      <c r="B911" s="20">
        <v>3</v>
      </c>
    </row>
    <row r="912" spans="1:2" ht="12.75">
      <c r="A912" s="20"/>
      <c r="B912" s="20">
        <v>3</v>
      </c>
    </row>
    <row r="913" spans="1:2" ht="12.75">
      <c r="A913" s="20"/>
      <c r="B913" s="20">
        <v>3</v>
      </c>
    </row>
    <row r="914" spans="1:2" ht="12.75">
      <c r="A914" s="20"/>
      <c r="B914" s="20">
        <v>3</v>
      </c>
    </row>
    <row r="915" spans="1:2" ht="12.75">
      <c r="A915" s="20"/>
      <c r="B915" s="20">
        <v>3</v>
      </c>
    </row>
    <row r="916" spans="1:2" ht="12.75">
      <c r="A916" s="20"/>
      <c r="B916" s="20">
        <v>3</v>
      </c>
    </row>
    <row r="917" spans="1:2" ht="12.75">
      <c r="A917" s="20"/>
      <c r="B917" s="20">
        <v>3</v>
      </c>
    </row>
    <row r="918" spans="1:2" ht="12.75">
      <c r="A918" s="20"/>
      <c r="B918" s="20">
        <v>3</v>
      </c>
    </row>
    <row r="919" spans="1:2" ht="12.75">
      <c r="A919" s="20"/>
      <c r="B919" s="20">
        <v>3</v>
      </c>
    </row>
    <row r="920" spans="1:2" ht="12.75">
      <c r="A920" s="20"/>
      <c r="B920" s="20">
        <v>3</v>
      </c>
    </row>
    <row r="921" spans="1:2" ht="12.75">
      <c r="A921" s="20"/>
      <c r="B921" s="20">
        <v>3</v>
      </c>
    </row>
    <row r="922" spans="1:2" ht="12.75">
      <c r="A922" s="20"/>
      <c r="B922" s="20">
        <v>3</v>
      </c>
    </row>
    <row r="923" spans="1:2" ht="12.75">
      <c r="A923" s="20"/>
      <c r="B923" s="20">
        <v>3</v>
      </c>
    </row>
    <row r="924" spans="1:2" ht="12.75">
      <c r="A924" s="20"/>
      <c r="B924" s="20">
        <v>3</v>
      </c>
    </row>
    <row r="925" spans="1:2" ht="12.75">
      <c r="A925" s="20"/>
      <c r="B925" s="20">
        <v>3</v>
      </c>
    </row>
    <row r="926" spans="1:2" ht="12.75">
      <c r="A926" s="20"/>
      <c r="B926" s="20">
        <v>3</v>
      </c>
    </row>
    <row r="927" spans="1:2" ht="12.75">
      <c r="A927" s="20"/>
      <c r="B927" s="20">
        <v>3</v>
      </c>
    </row>
    <row r="928" spans="1:2" ht="12.75">
      <c r="A928" s="20"/>
      <c r="B928" s="20">
        <v>5</v>
      </c>
    </row>
    <row r="929" spans="1:2" ht="12.75">
      <c r="A929" s="20"/>
      <c r="B929" s="20">
        <v>5</v>
      </c>
    </row>
    <row r="930" spans="1:2" ht="12.75">
      <c r="A930" s="20"/>
      <c r="B930" s="20">
        <v>5</v>
      </c>
    </row>
    <row r="931" spans="1:2" ht="12.75">
      <c r="A931" s="20"/>
      <c r="B931" s="20">
        <v>5</v>
      </c>
    </row>
    <row r="932" spans="1:2" ht="12.75">
      <c r="A932" s="20"/>
      <c r="B932" s="20">
        <v>5</v>
      </c>
    </row>
    <row r="933" spans="1:2" ht="12.75">
      <c r="A933" s="20"/>
      <c r="B933" s="20">
        <v>5</v>
      </c>
    </row>
    <row r="934" spans="1:2" ht="12.75">
      <c r="A934" s="20"/>
      <c r="B934" s="20">
        <v>5</v>
      </c>
    </row>
    <row r="935" spans="1:2" ht="12.75">
      <c r="A935" s="20"/>
      <c r="B935" s="20">
        <v>5</v>
      </c>
    </row>
    <row r="936" spans="1:2" ht="12.75">
      <c r="A936" s="20"/>
      <c r="B936" s="20">
        <v>5</v>
      </c>
    </row>
    <row r="937" spans="1:2" ht="12.75">
      <c r="A937" s="20"/>
      <c r="B937" s="20">
        <v>5</v>
      </c>
    </row>
    <row r="938" spans="1:2" ht="12.75">
      <c r="A938" s="20"/>
      <c r="B938" s="20">
        <v>5</v>
      </c>
    </row>
    <row r="939" spans="1:2" ht="12.75">
      <c r="A939" s="20"/>
      <c r="B939" s="20">
        <v>5</v>
      </c>
    </row>
    <row r="940" spans="1:2" ht="12.75">
      <c r="A940" s="20"/>
      <c r="B940" s="20">
        <v>5</v>
      </c>
    </row>
    <row r="941" spans="1:2" ht="12.75">
      <c r="A941" s="20"/>
      <c r="B941" s="20">
        <v>5</v>
      </c>
    </row>
    <row r="942" spans="1:2" ht="12.75">
      <c r="A942" s="20"/>
      <c r="B942" s="20">
        <v>5</v>
      </c>
    </row>
    <row r="943" spans="1:2" ht="12.75">
      <c r="A943" s="20"/>
      <c r="B943" s="20">
        <v>5</v>
      </c>
    </row>
    <row r="944" spans="1:2" ht="12.75">
      <c r="A944" s="20"/>
      <c r="B944" s="20">
        <v>5</v>
      </c>
    </row>
    <row r="945" spans="1:2" ht="12.75">
      <c r="A945" s="20"/>
      <c r="B945" s="20">
        <v>5</v>
      </c>
    </row>
    <row r="946" spans="1:2" ht="12.75">
      <c r="A946" s="20"/>
      <c r="B946" s="20">
        <v>5</v>
      </c>
    </row>
    <row r="947" spans="1:2" ht="12.75">
      <c r="A947" s="20"/>
      <c r="B947" s="20">
        <v>5</v>
      </c>
    </row>
    <row r="948" spans="1:2" ht="12.75">
      <c r="A948" s="20"/>
      <c r="B948" s="20">
        <v>5</v>
      </c>
    </row>
    <row r="949" spans="1:2" ht="12.75">
      <c r="A949" s="20"/>
      <c r="B949" s="20">
        <v>5</v>
      </c>
    </row>
    <row r="950" spans="1:2" ht="12.75">
      <c r="A950" s="20"/>
      <c r="B950" s="20">
        <v>5</v>
      </c>
    </row>
    <row r="951" spans="1:2" ht="12.75">
      <c r="A951" s="20"/>
      <c r="B951" s="20">
        <v>5</v>
      </c>
    </row>
    <row r="952" spans="1:2" ht="12.75">
      <c r="A952" s="20"/>
      <c r="B952" s="20">
        <v>5</v>
      </c>
    </row>
    <row r="953" spans="1:2" ht="12.75">
      <c r="A953" s="20"/>
      <c r="B953" s="20">
        <v>5</v>
      </c>
    </row>
    <row r="954" spans="1:2" ht="12.75">
      <c r="A954" s="20"/>
      <c r="B954" s="20">
        <v>5</v>
      </c>
    </row>
    <row r="955" spans="1:2" ht="12.75">
      <c r="A955" s="20"/>
      <c r="B955" s="20">
        <v>5</v>
      </c>
    </row>
    <row r="956" spans="1:2" ht="12.75">
      <c r="A956" s="20"/>
      <c r="B956" s="20">
        <v>5</v>
      </c>
    </row>
    <row r="957" spans="1:2" ht="12.75">
      <c r="A957" s="25"/>
      <c r="B957" s="25">
        <v>5</v>
      </c>
    </row>
    <row r="958" spans="1:2" ht="12.75">
      <c r="A958" s="20"/>
      <c r="B958" s="20">
        <v>5</v>
      </c>
    </row>
    <row r="959" spans="1:2" ht="12.75">
      <c r="A959" s="20"/>
      <c r="B959" s="20">
        <v>5</v>
      </c>
    </row>
    <row r="960" spans="1:2" ht="12.75">
      <c r="A960" s="20"/>
      <c r="B960" s="20">
        <v>5</v>
      </c>
    </row>
    <row r="961" spans="1:2" ht="12.75">
      <c r="A961" s="20"/>
      <c r="B961" s="20">
        <v>5</v>
      </c>
    </row>
    <row r="962" spans="1:2" ht="12.75">
      <c r="A962" s="20"/>
      <c r="B962" s="20">
        <v>5</v>
      </c>
    </row>
    <row r="963" spans="1:2" ht="12.75">
      <c r="A963" s="20"/>
      <c r="B963" s="20">
        <v>5</v>
      </c>
    </row>
    <row r="964" spans="1:2" ht="12.75">
      <c r="A964" s="20"/>
      <c r="B964" s="20">
        <v>5</v>
      </c>
    </row>
    <row r="965" spans="1:2" ht="12.75">
      <c r="A965" s="20"/>
      <c r="B965" s="20">
        <v>5</v>
      </c>
    </row>
    <row r="966" spans="1:2" ht="12.75">
      <c r="A966" s="20"/>
      <c r="B966" s="20">
        <v>5</v>
      </c>
    </row>
    <row r="967" spans="1:2" ht="12.75">
      <c r="A967" s="20"/>
      <c r="B967" s="20">
        <v>5</v>
      </c>
    </row>
    <row r="968" spans="1:2" ht="12.75">
      <c r="A968" s="20"/>
      <c r="B968" s="20">
        <v>5</v>
      </c>
    </row>
    <row r="969" spans="1:2" ht="12.75">
      <c r="A969" s="20"/>
      <c r="B969" s="20">
        <v>5</v>
      </c>
    </row>
    <row r="970" spans="1:2" ht="12.75">
      <c r="A970" s="20"/>
      <c r="B970" s="20">
        <v>5</v>
      </c>
    </row>
    <row r="971" spans="1:2" ht="12.75">
      <c r="A971" s="20"/>
      <c r="B971" s="20">
        <v>5</v>
      </c>
    </row>
    <row r="972" spans="1:2" ht="12.75">
      <c r="A972" s="20"/>
      <c r="B972" s="20">
        <v>5</v>
      </c>
    </row>
    <row r="973" spans="1:2" ht="12.75">
      <c r="A973" s="20"/>
      <c r="B973" s="20">
        <v>5</v>
      </c>
    </row>
    <row r="974" spans="1:2" ht="12.75">
      <c r="A974" s="20"/>
      <c r="B974" s="20">
        <v>5</v>
      </c>
    </row>
    <row r="975" spans="1:2" ht="12.75">
      <c r="A975" s="20"/>
      <c r="B975" s="20">
        <v>5</v>
      </c>
    </row>
    <row r="976" spans="1:2" ht="12.75">
      <c r="A976" s="20"/>
      <c r="B976" s="20">
        <v>5</v>
      </c>
    </row>
    <row r="977" spans="1:2" ht="12.75">
      <c r="A977" s="20"/>
      <c r="B977" s="20">
        <v>5</v>
      </c>
    </row>
    <row r="978" spans="1:2" ht="12.75">
      <c r="A978" s="20"/>
      <c r="B978" s="45">
        <v>5</v>
      </c>
    </row>
    <row r="979" spans="1:2" ht="12.75">
      <c r="A979" s="20"/>
      <c r="B979" s="20">
        <v>5</v>
      </c>
    </row>
    <row r="980" spans="1:2" ht="12.75">
      <c r="A980" s="20"/>
      <c r="B980" s="20">
        <v>5</v>
      </c>
    </row>
    <row r="981" spans="1:2" ht="12.75">
      <c r="A981" s="20"/>
      <c r="B981" s="20">
        <v>5</v>
      </c>
    </row>
    <row r="982" spans="1:2" ht="12.75">
      <c r="A982" s="20"/>
      <c r="B982" s="20">
        <v>5</v>
      </c>
    </row>
    <row r="983" spans="1:2" ht="12.75">
      <c r="A983" s="20"/>
      <c r="B983" s="20">
        <v>5</v>
      </c>
    </row>
    <row r="984" spans="1:2" ht="12.75">
      <c r="A984" s="20"/>
      <c r="B984" s="20">
        <v>5</v>
      </c>
    </row>
    <row r="985" spans="1:2" ht="12.75">
      <c r="A985" s="20"/>
      <c r="B985" s="20">
        <v>5</v>
      </c>
    </row>
    <row r="986" spans="1:2" ht="12.75">
      <c r="A986" s="20"/>
      <c r="B986" s="20">
        <v>5</v>
      </c>
    </row>
    <row r="987" spans="1:2" ht="12.75">
      <c r="A987" s="20"/>
      <c r="B987" s="20">
        <v>5</v>
      </c>
    </row>
    <row r="988" spans="1:2" ht="12.75">
      <c r="A988" s="20"/>
      <c r="B988" s="20">
        <v>5</v>
      </c>
    </row>
    <row r="989" spans="1:2" ht="12.75">
      <c r="A989" s="20"/>
      <c r="B989" s="20">
        <v>5</v>
      </c>
    </row>
    <row r="990" spans="1:2" ht="12.75">
      <c r="A990" s="20"/>
      <c r="B990" s="20">
        <v>5</v>
      </c>
    </row>
    <row r="991" spans="1:2" ht="12.75">
      <c r="A991" s="20"/>
      <c r="B991" s="20">
        <v>5</v>
      </c>
    </row>
    <row r="992" spans="1:2" ht="12.75">
      <c r="A992" s="20"/>
      <c r="B992" s="20">
        <v>5</v>
      </c>
    </row>
    <row r="993" spans="1:2" ht="12.75">
      <c r="A993" s="20"/>
      <c r="B993" s="20">
        <v>5</v>
      </c>
    </row>
    <row r="994" spans="1:2" ht="12.75">
      <c r="A994" s="20"/>
      <c r="B994" s="20">
        <v>5</v>
      </c>
    </row>
    <row r="995" spans="1:2" ht="12.75">
      <c r="A995" s="20"/>
      <c r="B995" s="20">
        <v>5</v>
      </c>
    </row>
    <row r="996" spans="1:2" ht="12.75">
      <c r="A996" s="20"/>
      <c r="B996" s="20">
        <v>5</v>
      </c>
    </row>
    <row r="997" spans="1:2" ht="12.75">
      <c r="A997" s="20"/>
      <c r="B997" s="20">
        <v>5</v>
      </c>
    </row>
    <row r="998" spans="1:2" ht="12.75">
      <c r="A998" s="20"/>
      <c r="B998" s="20">
        <v>5</v>
      </c>
    </row>
    <row r="999" spans="1:2" ht="12.75">
      <c r="A999" s="20"/>
      <c r="B999" s="20">
        <v>5</v>
      </c>
    </row>
    <row r="1000" spans="1:2" ht="12.75">
      <c r="A1000" s="20"/>
      <c r="B1000" s="20">
        <v>5</v>
      </c>
    </row>
    <row r="1001" spans="1:2" ht="12.75">
      <c r="A1001" s="20"/>
      <c r="B1001" s="20">
        <v>5</v>
      </c>
    </row>
    <row r="1002" spans="1:2" ht="12.75">
      <c r="A1002" s="20"/>
      <c r="B1002" s="20">
        <v>5</v>
      </c>
    </row>
    <row r="1003" spans="1:2" ht="12.75">
      <c r="A1003" s="20"/>
      <c r="B1003" s="20">
        <v>5</v>
      </c>
    </row>
    <row r="1004" spans="1:2" ht="12.75">
      <c r="A1004" s="20"/>
      <c r="B1004" s="20">
        <v>5</v>
      </c>
    </row>
    <row r="1005" spans="1:2" ht="12.75">
      <c r="A1005" s="20"/>
      <c r="B1005" s="20">
        <v>5</v>
      </c>
    </row>
    <row r="1006" spans="1:2" ht="12.75">
      <c r="A1006" s="20"/>
      <c r="B1006" s="20">
        <v>5</v>
      </c>
    </row>
    <row r="1007" spans="1:2" ht="12.75">
      <c r="A1007" s="20"/>
      <c r="B1007" s="20">
        <v>5</v>
      </c>
    </row>
    <row r="1008" spans="1:2" ht="12.75">
      <c r="A1008" s="20"/>
      <c r="B1008" s="20">
        <v>5</v>
      </c>
    </row>
    <row r="1009" spans="1:2" ht="12.75">
      <c r="A1009" s="20"/>
      <c r="B1009" s="20">
        <v>5</v>
      </c>
    </row>
    <row r="1010" spans="1:2" ht="12.75">
      <c r="A1010" s="20"/>
      <c r="B1010" s="20">
        <v>5</v>
      </c>
    </row>
    <row r="1011" spans="1:2" ht="12.75">
      <c r="A1011" s="20"/>
      <c r="B1011" s="20">
        <v>5</v>
      </c>
    </row>
    <row r="1012" spans="1:2" ht="12.75">
      <c r="A1012" s="20"/>
      <c r="B1012" s="20">
        <v>5</v>
      </c>
    </row>
    <row r="1013" spans="1:2" ht="12.75">
      <c r="A1013" s="20"/>
      <c r="B1013" s="20">
        <v>5</v>
      </c>
    </row>
    <row r="1014" spans="1:2" ht="12.75">
      <c r="A1014" s="20"/>
      <c r="B1014" s="20">
        <v>12</v>
      </c>
    </row>
    <row r="1015" spans="1:2" ht="12.75">
      <c r="A1015" s="20"/>
      <c r="B1015" s="20">
        <v>12</v>
      </c>
    </row>
    <row r="1016" spans="1:2" ht="12.75">
      <c r="A1016" s="20"/>
      <c r="B1016" s="20">
        <v>12</v>
      </c>
    </row>
    <row r="1017" spans="1:2" ht="12.75">
      <c r="A1017" s="20"/>
      <c r="B1017" s="20">
        <v>12</v>
      </c>
    </row>
    <row r="1018" spans="1:2" ht="12.75">
      <c r="A1018" s="20"/>
      <c r="B1018" s="20">
        <v>12</v>
      </c>
    </row>
    <row r="1019" spans="1:2" ht="12.75">
      <c r="A1019" s="20"/>
      <c r="B1019" s="20">
        <v>12</v>
      </c>
    </row>
    <row r="1020" spans="1:2" ht="12.75">
      <c r="A1020" s="20"/>
      <c r="B1020" s="20">
        <v>12</v>
      </c>
    </row>
    <row r="1021" spans="1:2" ht="12.75">
      <c r="A1021" s="20"/>
      <c r="B1021" s="20">
        <v>12</v>
      </c>
    </row>
    <row r="1022" spans="1:2" ht="12.75">
      <c r="A1022" s="20"/>
      <c r="B1022" s="20">
        <v>12</v>
      </c>
    </row>
    <row r="1023" spans="1:2" ht="12.75">
      <c r="A1023" s="20"/>
      <c r="B1023" s="20">
        <v>12</v>
      </c>
    </row>
    <row r="1024" spans="1:2" ht="12.75">
      <c r="A1024" s="20"/>
      <c r="B1024" s="20">
        <v>12</v>
      </c>
    </row>
    <row r="1025" spans="1:2" ht="12.75">
      <c r="A1025" s="20"/>
      <c r="B1025" s="20">
        <v>12</v>
      </c>
    </row>
    <row r="1026" spans="1:2" ht="12.75">
      <c r="A1026" s="20"/>
      <c r="B1026" s="20">
        <v>12</v>
      </c>
    </row>
    <row r="1027" spans="1:2" ht="12.75">
      <c r="A1027" s="20"/>
      <c r="B1027" s="20">
        <v>12</v>
      </c>
    </row>
    <row r="1028" spans="1:2" ht="12.75">
      <c r="A1028" s="20"/>
      <c r="B1028" s="20">
        <v>12</v>
      </c>
    </row>
    <row r="1029" spans="1:2" ht="12.75">
      <c r="A1029" s="20"/>
      <c r="B1029" s="20">
        <v>12</v>
      </c>
    </row>
    <row r="1030" spans="1:2" ht="12.75">
      <c r="A1030" s="20"/>
      <c r="B1030" s="20">
        <v>12</v>
      </c>
    </row>
    <row r="1031" spans="1:2" ht="12.75">
      <c r="A1031" s="20"/>
      <c r="B1031" s="20">
        <v>12</v>
      </c>
    </row>
    <row r="1032" spans="1:2" ht="12.75">
      <c r="A1032" s="20"/>
      <c r="B1032" s="20">
        <v>12</v>
      </c>
    </row>
    <row r="1033" spans="1:2" ht="12.75">
      <c r="A1033" s="20"/>
      <c r="B1033" s="20">
        <v>12</v>
      </c>
    </row>
    <row r="1034" spans="1:2" ht="12.75">
      <c r="A1034" s="20"/>
      <c r="B1034" s="20">
        <v>12</v>
      </c>
    </row>
    <row r="1035" spans="1:2" ht="12.75">
      <c r="A1035" s="20"/>
      <c r="B1035" s="20">
        <v>12</v>
      </c>
    </row>
    <row r="1036" spans="1:2" ht="12.75">
      <c r="A1036" s="20"/>
      <c r="B1036" s="20">
        <v>12</v>
      </c>
    </row>
    <row r="1037" spans="1:2" ht="12.75">
      <c r="A1037" s="20"/>
      <c r="B1037" s="20">
        <v>12</v>
      </c>
    </row>
    <row r="1038" spans="1:2" ht="12.75">
      <c r="A1038" s="20"/>
      <c r="B1038" s="20">
        <v>12</v>
      </c>
    </row>
    <row r="1039" spans="1:2" ht="12.75">
      <c r="A1039" s="20"/>
      <c r="B1039" s="20">
        <v>12</v>
      </c>
    </row>
    <row r="1040" spans="1:2" ht="12.75">
      <c r="A1040" s="20"/>
      <c r="B1040" s="20">
        <v>12</v>
      </c>
    </row>
    <row r="1041" spans="1:2" ht="12.75">
      <c r="A1041" s="20"/>
      <c r="B1041" s="20">
        <v>12</v>
      </c>
    </row>
    <row r="1042" spans="1:2" ht="12.75">
      <c r="A1042" s="20"/>
      <c r="B1042" s="20">
        <v>12</v>
      </c>
    </row>
    <row r="1043" spans="1:2" ht="12.75">
      <c r="A1043" s="20"/>
      <c r="B1043" s="20">
        <v>12</v>
      </c>
    </row>
    <row r="1044" spans="1:2" ht="12.75">
      <c r="A1044" s="20"/>
      <c r="B1044" s="20">
        <v>12</v>
      </c>
    </row>
    <row r="1045" spans="1:2" ht="12.75">
      <c r="A1045" s="20"/>
      <c r="B1045" s="20">
        <v>12</v>
      </c>
    </row>
    <row r="1046" spans="1:2" ht="12.75">
      <c r="A1046" s="20"/>
      <c r="B1046" s="20">
        <v>12</v>
      </c>
    </row>
    <row r="1047" spans="1:2" ht="12.75">
      <c r="A1047" s="20"/>
      <c r="B1047" s="20">
        <v>12</v>
      </c>
    </row>
    <row r="1048" spans="1:2" ht="12.75">
      <c r="A1048" s="20"/>
      <c r="B1048" s="20">
        <v>12</v>
      </c>
    </row>
    <row r="1049" spans="1:2" ht="12.75">
      <c r="A1049" s="20"/>
      <c r="B1049" s="20">
        <v>12</v>
      </c>
    </row>
    <row r="1050" spans="1:2" ht="12.75">
      <c r="A1050" s="20"/>
      <c r="B1050" s="20">
        <v>12</v>
      </c>
    </row>
    <row r="1051" spans="1:2" ht="12.75">
      <c r="A1051" s="20"/>
      <c r="B1051" s="20">
        <v>12</v>
      </c>
    </row>
    <row r="1052" spans="1:2" ht="12.75">
      <c r="A1052" s="20"/>
      <c r="B1052" s="20">
        <v>12</v>
      </c>
    </row>
    <row r="1053" spans="1:2" ht="12.75">
      <c r="A1053" s="20"/>
      <c r="B1053" s="20">
        <v>12</v>
      </c>
    </row>
    <row r="1054" spans="1:2" ht="12.75">
      <c r="A1054" s="20"/>
      <c r="B1054" s="20">
        <v>12</v>
      </c>
    </row>
    <row r="1055" spans="1:2" ht="12.75">
      <c r="A1055" s="20"/>
      <c r="B1055" s="20">
        <v>12</v>
      </c>
    </row>
    <row r="1056" spans="1:2" ht="12.75">
      <c r="A1056" s="20"/>
      <c r="B1056" s="20">
        <v>12</v>
      </c>
    </row>
    <row r="1057" spans="1:2" ht="12.75">
      <c r="A1057" s="20"/>
      <c r="B1057" s="20">
        <v>12</v>
      </c>
    </row>
    <row r="1058" spans="1:2" ht="12.75">
      <c r="A1058" s="20"/>
      <c r="B1058" s="20">
        <v>12</v>
      </c>
    </row>
    <row r="1059" spans="1:2" ht="12.75">
      <c r="A1059" s="20"/>
      <c r="B1059" s="20">
        <v>12</v>
      </c>
    </row>
    <row r="1060" spans="1:2" ht="12.75">
      <c r="A1060" s="20"/>
      <c r="B1060" s="20">
        <v>12</v>
      </c>
    </row>
    <row r="1061" spans="1:2" ht="12.75">
      <c r="A1061" s="20"/>
      <c r="B1061" s="20">
        <v>12</v>
      </c>
    </row>
    <row r="1062" spans="1:2" ht="12.75">
      <c r="A1062" s="20"/>
      <c r="B1062" s="20">
        <v>12</v>
      </c>
    </row>
    <row r="1063" spans="1:2" ht="12.75">
      <c r="A1063" s="20"/>
      <c r="B1063" s="20">
        <v>12</v>
      </c>
    </row>
    <row r="1064" spans="1:2" ht="12.75">
      <c r="A1064" s="20"/>
      <c r="B1064" s="20">
        <v>12</v>
      </c>
    </row>
    <row r="1065" spans="1:2" ht="12.75">
      <c r="A1065" s="20"/>
      <c r="B1065" s="20">
        <v>12</v>
      </c>
    </row>
    <row r="1066" spans="1:2" ht="12.75">
      <c r="A1066" s="20"/>
      <c r="B1066" s="20">
        <v>12</v>
      </c>
    </row>
    <row r="1067" spans="1:2" ht="12.75">
      <c r="A1067" s="20"/>
      <c r="B1067" s="20">
        <v>12</v>
      </c>
    </row>
    <row r="1068" spans="1:2" ht="12.75">
      <c r="A1068" s="20"/>
      <c r="B1068" s="20">
        <v>12</v>
      </c>
    </row>
    <row r="1069" spans="1:2" ht="12.75">
      <c r="A1069" s="20"/>
      <c r="B1069" s="20">
        <v>12</v>
      </c>
    </row>
    <row r="1070" spans="1:2" ht="12.75">
      <c r="A1070" s="20"/>
      <c r="B1070" s="20">
        <v>12</v>
      </c>
    </row>
    <row r="1071" spans="1:2" ht="12.75">
      <c r="A1071" s="20"/>
      <c r="B1071" s="20">
        <v>12</v>
      </c>
    </row>
    <row r="1072" spans="1:2" ht="12.75">
      <c r="A1072" s="20"/>
      <c r="B1072" s="20">
        <v>12</v>
      </c>
    </row>
    <row r="1073" spans="1:2" ht="12.75">
      <c r="A1073" s="20"/>
      <c r="B1073" s="20">
        <v>12</v>
      </c>
    </row>
    <row r="1074" spans="1:2" ht="12.75">
      <c r="A1074" s="20"/>
      <c r="B1074" s="20">
        <v>12</v>
      </c>
    </row>
    <row r="1075" spans="1:2" ht="12.75">
      <c r="A1075" s="20"/>
      <c r="B1075" s="20">
        <v>12</v>
      </c>
    </row>
    <row r="1076" spans="1:2" ht="12.75">
      <c r="A1076" s="20"/>
      <c r="B1076" s="20">
        <v>12</v>
      </c>
    </row>
    <row r="1077" spans="1:2" ht="12.75">
      <c r="A1077" s="20"/>
      <c r="B1077" s="20">
        <v>12</v>
      </c>
    </row>
    <row r="1078" spans="1:2" ht="12.75">
      <c r="A1078" s="20"/>
      <c r="B1078" s="20">
        <v>12</v>
      </c>
    </row>
    <row r="1079" spans="1:2" ht="12.75">
      <c r="A1079" s="20"/>
      <c r="B1079" s="20">
        <v>12</v>
      </c>
    </row>
    <row r="1080" spans="1:2" ht="12.75">
      <c r="A1080" s="20"/>
      <c r="B1080" s="20">
        <v>12</v>
      </c>
    </row>
    <row r="1081" spans="1:2" ht="12.75">
      <c r="A1081" s="20"/>
      <c r="B1081" s="20">
        <v>12</v>
      </c>
    </row>
    <row r="1082" spans="1:2" ht="12.75">
      <c r="A1082" s="20"/>
      <c r="B1082" s="20">
        <v>12</v>
      </c>
    </row>
    <row r="1083" spans="1:2" ht="12.75">
      <c r="A1083" s="20"/>
      <c r="B1083" s="20">
        <v>12</v>
      </c>
    </row>
    <row r="1084" spans="1:2" ht="12.75">
      <c r="A1084" s="20"/>
      <c r="B1084" s="20">
        <v>12</v>
      </c>
    </row>
    <row r="1085" spans="1:2" ht="12.75">
      <c r="A1085" s="20"/>
      <c r="B1085" s="20">
        <v>12</v>
      </c>
    </row>
    <row r="1086" spans="1:2" ht="12.75">
      <c r="A1086" s="20"/>
      <c r="B1086" s="20">
        <v>12</v>
      </c>
    </row>
    <row r="1087" spans="1:2" ht="12.75">
      <c r="A1087" s="20"/>
      <c r="B1087" s="20">
        <v>12</v>
      </c>
    </row>
    <row r="1088" spans="1:2" ht="12.75">
      <c r="A1088" s="20"/>
      <c r="B1088" s="20">
        <v>12</v>
      </c>
    </row>
    <row r="1089" spans="1:2" ht="12.75">
      <c r="A1089" s="20"/>
      <c r="B1089" s="20">
        <v>12</v>
      </c>
    </row>
    <row r="1090" spans="1:2" ht="12.75">
      <c r="A1090" s="20"/>
      <c r="B1090" s="20">
        <v>12</v>
      </c>
    </row>
    <row r="1091" spans="1:2" ht="12.75">
      <c r="A1091" s="20"/>
      <c r="B1091" s="20">
        <v>12</v>
      </c>
    </row>
    <row r="1092" spans="1:2" ht="12.75">
      <c r="A1092" s="20"/>
      <c r="B1092" s="20">
        <v>12</v>
      </c>
    </row>
    <row r="1093" spans="1:2" ht="12.75">
      <c r="A1093" s="20"/>
      <c r="B1093" s="20">
        <v>12</v>
      </c>
    </row>
    <row r="1094" spans="1:2" ht="12.75">
      <c r="A1094" s="20"/>
      <c r="B1094" s="20">
        <v>12</v>
      </c>
    </row>
    <row r="1095" spans="1:2" ht="12.75">
      <c r="A1095" s="20"/>
      <c r="B1095" s="20">
        <v>12</v>
      </c>
    </row>
    <row r="1096" spans="1:2" ht="12.75">
      <c r="A1096" s="20"/>
      <c r="B1096" s="44" t="s">
        <v>444</v>
      </c>
    </row>
    <row r="1097" spans="1:2" ht="12.75">
      <c r="A1097" s="20"/>
      <c r="B1097" s="44" t="s">
        <v>444</v>
      </c>
    </row>
    <row r="1098" spans="1:2" ht="12.75">
      <c r="A1098" s="20"/>
      <c r="B1098" s="44" t="s">
        <v>444</v>
      </c>
    </row>
    <row r="1099" spans="1:2" ht="12.75">
      <c r="A1099" s="20"/>
      <c r="B1099" s="20">
        <v>12</v>
      </c>
    </row>
    <row r="1100" spans="1:2" ht="12.75">
      <c r="A1100" s="20"/>
      <c r="B1100" s="20">
        <v>12</v>
      </c>
    </row>
    <row r="1101" spans="1:2" ht="12.75">
      <c r="A1101" s="20"/>
      <c r="B1101" s="20">
        <v>12</v>
      </c>
    </row>
    <row r="1102" spans="1:2" ht="12.75">
      <c r="A1102" s="20"/>
      <c r="B1102" s="20">
        <v>12</v>
      </c>
    </row>
    <row r="1103" spans="1:2" ht="12.75">
      <c r="A1103" s="20"/>
      <c r="B1103" s="20">
        <v>12</v>
      </c>
    </row>
    <row r="1104" spans="1:2" ht="12.75">
      <c r="A1104" s="20"/>
      <c r="B1104" s="20">
        <v>12</v>
      </c>
    </row>
    <row r="1105" spans="1:2" ht="12.75">
      <c r="A1105" s="20"/>
      <c r="B1105" s="20">
        <v>12</v>
      </c>
    </row>
    <row r="1106" spans="1:2" ht="12.75">
      <c r="A1106" s="20"/>
      <c r="B1106" s="20">
        <v>12</v>
      </c>
    </row>
    <row r="1107" spans="1:2" ht="12.75">
      <c r="A1107" s="20"/>
      <c r="B1107" s="20">
        <v>12</v>
      </c>
    </row>
    <row r="1108" spans="1:2" ht="12.75">
      <c r="A1108" s="20"/>
      <c r="B1108" s="20">
        <v>12</v>
      </c>
    </row>
    <row r="1109" spans="1:2" ht="12.75">
      <c r="A1109" s="20"/>
      <c r="B1109" s="20">
        <v>12</v>
      </c>
    </row>
    <row r="1110" spans="1:2" ht="12.75">
      <c r="A1110" s="20"/>
      <c r="B1110" s="20">
        <v>12</v>
      </c>
    </row>
    <row r="1111" spans="1:2" ht="12.75">
      <c r="A1111" s="20"/>
      <c r="B1111" s="20">
        <v>12</v>
      </c>
    </row>
    <row r="1112" spans="1:2" ht="12.75">
      <c r="A1112" s="20"/>
      <c r="B1112" s="20">
        <v>12</v>
      </c>
    </row>
    <row r="1113" spans="1:2" ht="12.75">
      <c r="A1113" s="20"/>
      <c r="B1113" s="20">
        <v>12</v>
      </c>
    </row>
    <row r="1114" spans="1:2" ht="12.75">
      <c r="A1114" s="20"/>
      <c r="B1114" s="20">
        <v>12</v>
      </c>
    </row>
    <row r="1115" spans="1:2" ht="12.75">
      <c r="A1115" s="20"/>
      <c r="B1115" s="20">
        <v>12</v>
      </c>
    </row>
    <row r="1116" spans="1:2" ht="12.75">
      <c r="A1116" s="20"/>
      <c r="B1116" s="20">
        <v>12</v>
      </c>
    </row>
    <row r="1117" spans="1:2" ht="12.75">
      <c r="A1117" s="20"/>
      <c r="B1117" s="20">
        <v>12</v>
      </c>
    </row>
    <row r="1118" spans="1:2" ht="12.75">
      <c r="A1118" s="20"/>
      <c r="B1118" s="20">
        <v>12</v>
      </c>
    </row>
    <row r="1119" spans="1:2" ht="12.75">
      <c r="A1119" s="20"/>
      <c r="B1119" s="20">
        <v>12</v>
      </c>
    </row>
    <row r="1120" spans="1:2" ht="12.75">
      <c r="A1120" s="20"/>
      <c r="B1120" s="20">
        <v>12</v>
      </c>
    </row>
    <row r="1121" spans="1:2" ht="12.75">
      <c r="A1121" s="20"/>
      <c r="B1121" s="20">
        <v>12</v>
      </c>
    </row>
    <row r="1122" spans="1:2" ht="12.75">
      <c r="A1122" s="20"/>
      <c r="B1122" s="20">
        <v>12</v>
      </c>
    </row>
    <row r="1123" spans="1:2" ht="12.75">
      <c r="A1123" s="20"/>
      <c r="B1123" s="20">
        <v>12</v>
      </c>
    </row>
    <row r="1124" spans="1:2" ht="12.75">
      <c r="A1124" s="20"/>
      <c r="B1124" s="20">
        <v>12</v>
      </c>
    </row>
    <row r="1125" spans="1:2" ht="12.75">
      <c r="A1125" s="20"/>
      <c r="B1125" s="20">
        <v>12</v>
      </c>
    </row>
    <row r="1126" spans="1:2" ht="12.75">
      <c r="A1126" s="20"/>
      <c r="B1126" s="20">
        <v>12</v>
      </c>
    </row>
    <row r="1127" spans="1:2" ht="12.75">
      <c r="A1127" s="20"/>
      <c r="B1127" s="20">
        <v>12</v>
      </c>
    </row>
    <row r="1128" spans="1:2" ht="12.75">
      <c r="A1128" s="20"/>
      <c r="B1128" s="20">
        <v>12</v>
      </c>
    </row>
    <row r="1129" spans="1:2" ht="12.75">
      <c r="A1129" s="20"/>
      <c r="B1129" s="20">
        <v>12</v>
      </c>
    </row>
    <row r="1130" spans="1:2" ht="12.75">
      <c r="A1130" s="20"/>
      <c r="B1130" s="20">
        <v>12</v>
      </c>
    </row>
    <row r="1131" spans="1:2" ht="12.75">
      <c r="A1131" s="20"/>
      <c r="B1131" s="20">
        <v>12</v>
      </c>
    </row>
    <row r="1132" spans="1:2" ht="12.75">
      <c r="A1132" s="20"/>
      <c r="B1132" s="20">
        <v>12</v>
      </c>
    </row>
    <row r="1133" spans="1:2" ht="12.75">
      <c r="A1133" s="20"/>
      <c r="B1133" s="20">
        <v>12</v>
      </c>
    </row>
    <row r="1134" spans="1:2" ht="12.75">
      <c r="A1134" s="20"/>
      <c r="B1134" s="20">
        <v>12</v>
      </c>
    </row>
    <row r="1135" spans="1:2" ht="12.75">
      <c r="A1135" s="20"/>
      <c r="B1135" s="20">
        <v>12</v>
      </c>
    </row>
    <row r="1136" spans="1:2" ht="12.75">
      <c r="A1136" s="20"/>
      <c r="B1136" s="20">
        <v>12</v>
      </c>
    </row>
    <row r="1137" spans="1:2" ht="12.75">
      <c r="A1137" s="20"/>
      <c r="B1137" s="20">
        <v>12</v>
      </c>
    </row>
    <row r="1138" spans="1:2" ht="12.75">
      <c r="A1138" s="20"/>
      <c r="B1138" s="20">
        <v>12</v>
      </c>
    </row>
    <row r="1139" spans="1:2" ht="12.75">
      <c r="A1139" s="20"/>
      <c r="B1139" s="20">
        <v>12</v>
      </c>
    </row>
    <row r="1140" spans="1:2" ht="12.75">
      <c r="A1140" s="20"/>
      <c r="B1140" s="20">
        <v>12</v>
      </c>
    </row>
    <row r="1141" spans="1:2" ht="12.75">
      <c r="A1141" s="20"/>
      <c r="B1141" s="20">
        <v>12</v>
      </c>
    </row>
    <row r="1142" spans="1:2" ht="12.75">
      <c r="A1142" s="45"/>
      <c r="B1142" s="45">
        <v>12</v>
      </c>
    </row>
    <row r="1143" spans="1:2" ht="12.75">
      <c r="A1143" s="20"/>
      <c r="B1143" s="20">
        <v>12</v>
      </c>
    </row>
    <row r="1144" spans="1:2" ht="12.75">
      <c r="A1144" s="20"/>
      <c r="B1144" s="20">
        <v>12</v>
      </c>
    </row>
    <row r="1145" spans="1:2" ht="12.75">
      <c r="A1145" s="20"/>
      <c r="B1145" s="20">
        <v>12</v>
      </c>
    </row>
    <row r="1146" spans="1:2" ht="12.75">
      <c r="A1146" s="20"/>
      <c r="B1146" s="20">
        <v>12</v>
      </c>
    </row>
    <row r="1147" spans="1:2" ht="12.75">
      <c r="A1147" s="20"/>
      <c r="B1147" s="20">
        <v>12</v>
      </c>
    </row>
    <row r="1148" spans="1:2" ht="12.75">
      <c r="A1148" s="20"/>
      <c r="B1148" s="20">
        <v>12</v>
      </c>
    </row>
    <row r="1149" spans="1:2" ht="12.75">
      <c r="A1149" s="20"/>
      <c r="B1149" s="20">
        <v>12</v>
      </c>
    </row>
    <row r="1150" spans="1:2" ht="12.75">
      <c r="A1150" s="20"/>
      <c r="B1150" s="20">
        <v>12</v>
      </c>
    </row>
    <row r="1151" spans="1:2" ht="12.75">
      <c r="A1151" s="20"/>
      <c r="B1151" s="20">
        <v>12</v>
      </c>
    </row>
    <row r="1152" spans="1:2" ht="12.75">
      <c r="A1152" s="20"/>
      <c r="B1152" s="20">
        <v>12</v>
      </c>
    </row>
    <row r="1153" spans="1:2" ht="12.75">
      <c r="A1153" s="20"/>
      <c r="B1153" s="20">
        <v>12</v>
      </c>
    </row>
    <row r="1154" spans="1:2" ht="12.75">
      <c r="A1154" s="20"/>
      <c r="B1154" s="20">
        <v>12</v>
      </c>
    </row>
    <row r="1155" spans="1:2" ht="12.75">
      <c r="A1155" s="20"/>
      <c r="B1155" s="20">
        <v>12</v>
      </c>
    </row>
    <row r="1156" spans="1:2" ht="12.75">
      <c r="A1156" s="20"/>
      <c r="B1156" s="20">
        <v>12</v>
      </c>
    </row>
    <row r="1157" spans="1:2" ht="12.75">
      <c r="A1157" s="20"/>
      <c r="B1157" s="20">
        <v>12</v>
      </c>
    </row>
    <row r="1158" spans="1:2" ht="12.75">
      <c r="A1158" s="20"/>
      <c r="B1158" s="20">
        <v>12</v>
      </c>
    </row>
    <row r="1159" spans="1:2" ht="12.75">
      <c r="A1159" s="20"/>
      <c r="B1159" s="20">
        <v>12</v>
      </c>
    </row>
    <row r="1160" spans="1:2" ht="12.75">
      <c r="A1160" s="20"/>
      <c r="B1160" s="20">
        <v>12</v>
      </c>
    </row>
    <row r="1161" spans="1:2" ht="12.75">
      <c r="A1161" s="20"/>
      <c r="B1161" s="20">
        <v>12</v>
      </c>
    </row>
    <row r="1162" spans="1:2" ht="12.75">
      <c r="A1162" s="20"/>
      <c r="B1162" s="20">
        <v>12</v>
      </c>
    </row>
    <row r="1163" spans="1:2" ht="12.75">
      <c r="A1163" s="20"/>
      <c r="B1163" s="20">
        <v>12</v>
      </c>
    </row>
    <row r="1164" spans="1:2" ht="12.75">
      <c r="A1164" s="20"/>
      <c r="B1164" s="20">
        <v>12</v>
      </c>
    </row>
    <row r="1165" spans="1:2" ht="12.75">
      <c r="A1165" s="20"/>
      <c r="B1165" s="20">
        <v>12</v>
      </c>
    </row>
    <row r="1166" spans="1:2" ht="12.75">
      <c r="A1166" s="20"/>
      <c r="B1166" s="20">
        <v>12</v>
      </c>
    </row>
    <row r="1167" spans="1:2" ht="12.75">
      <c r="A1167" s="20"/>
      <c r="B1167" s="20">
        <v>12</v>
      </c>
    </row>
    <row r="1168" spans="1:2" ht="12.75">
      <c r="A1168" s="20"/>
      <c r="B1168" s="20">
        <v>12</v>
      </c>
    </row>
    <row r="1169" spans="1:2" ht="12.75">
      <c r="A1169" s="20"/>
      <c r="B1169" s="20">
        <v>12</v>
      </c>
    </row>
    <row r="1170" spans="1:2" ht="12.75">
      <c r="A1170" s="20"/>
      <c r="B1170" s="20">
        <v>12</v>
      </c>
    </row>
    <row r="1171" spans="1:2" ht="12.75">
      <c r="A1171" s="45"/>
      <c r="B1171" s="45">
        <v>12</v>
      </c>
    </row>
    <row r="1172" spans="1:2" ht="12.75">
      <c r="A1172" s="20"/>
      <c r="B1172" s="20">
        <v>12</v>
      </c>
    </row>
    <row r="1173" spans="1:2" ht="12.75">
      <c r="A1173" s="20"/>
      <c r="B1173" s="20">
        <v>12</v>
      </c>
    </row>
    <row r="1174" spans="1:2" ht="12.75">
      <c r="A1174" s="20"/>
      <c r="B1174" s="20">
        <v>12</v>
      </c>
    </row>
    <row r="1175" spans="1:2" ht="12.75">
      <c r="A1175" s="20"/>
      <c r="B1175" s="20">
        <v>12</v>
      </c>
    </row>
    <row r="1176" spans="1:2" ht="12.75">
      <c r="A1176" s="20"/>
      <c r="B1176" s="20">
        <v>12</v>
      </c>
    </row>
    <row r="1177" spans="1:2" ht="12.75">
      <c r="A1177" s="20"/>
      <c r="B1177" s="20">
        <v>12</v>
      </c>
    </row>
    <row r="1178" spans="1:2" ht="12.75">
      <c r="A1178" s="20"/>
      <c r="B1178" s="20">
        <v>12</v>
      </c>
    </row>
    <row r="1179" spans="1:2" ht="12.75">
      <c r="A1179" s="20"/>
      <c r="B1179" s="20">
        <v>12</v>
      </c>
    </row>
    <row r="1180" spans="1:2" ht="12.75">
      <c r="A1180" s="20"/>
      <c r="B1180" s="20">
        <v>12</v>
      </c>
    </row>
    <row r="1181" spans="1:2" ht="12.75">
      <c r="A1181" s="20"/>
      <c r="B1181" s="20">
        <v>12</v>
      </c>
    </row>
    <row r="1182" spans="1:2" ht="12.75">
      <c r="A1182" s="20"/>
      <c r="B1182" s="20">
        <v>12</v>
      </c>
    </row>
    <row r="1183" spans="1:2" ht="12.75">
      <c r="A1183" s="20"/>
      <c r="B1183" s="20">
        <v>12</v>
      </c>
    </row>
    <row r="1184" spans="1:2" ht="12.75">
      <c r="A1184" s="20"/>
      <c r="B1184" s="20">
        <v>12</v>
      </c>
    </row>
    <row r="1185" spans="1:2" ht="12.75">
      <c r="A1185" s="20"/>
      <c r="B1185" s="20">
        <v>12</v>
      </c>
    </row>
    <row r="1186" spans="1:2" ht="12.75">
      <c r="A1186" s="20"/>
      <c r="B1186" s="20">
        <v>12</v>
      </c>
    </row>
    <row r="1187" spans="1:2" ht="12.75">
      <c r="A1187" s="20"/>
      <c r="B1187" s="20">
        <v>12</v>
      </c>
    </row>
    <row r="1188" spans="1:2" ht="12.75">
      <c r="A1188" s="20"/>
      <c r="B1188" s="20">
        <v>12</v>
      </c>
    </row>
    <row r="1189" spans="1:2" ht="12.75">
      <c r="A1189" s="20"/>
      <c r="B1189" s="20">
        <v>12</v>
      </c>
    </row>
    <row r="1190" spans="1:2" ht="12.75">
      <c r="A1190" s="20"/>
      <c r="B1190" s="20">
        <v>12</v>
      </c>
    </row>
    <row r="1191" spans="1:2" ht="12.75">
      <c r="A1191" s="20"/>
      <c r="B1191" s="20">
        <v>12</v>
      </c>
    </row>
    <row r="1192" spans="1:2" ht="12.75">
      <c r="A1192" s="20"/>
      <c r="B1192" s="20">
        <v>12</v>
      </c>
    </row>
    <row r="1193" spans="1:2" ht="12.75">
      <c r="A1193" s="20"/>
      <c r="B1193" s="20">
        <v>12</v>
      </c>
    </row>
    <row r="1194" spans="1:2" ht="12.75">
      <c r="A1194" s="20"/>
      <c r="B1194" s="20">
        <v>12</v>
      </c>
    </row>
    <row r="1195" spans="1:2" ht="12.75">
      <c r="A1195" s="20"/>
      <c r="B1195" s="20">
        <v>12</v>
      </c>
    </row>
    <row r="1196" spans="1:2" ht="12.75">
      <c r="A1196" s="20"/>
      <c r="B1196" s="20">
        <v>12</v>
      </c>
    </row>
    <row r="1197" spans="1:2" ht="12.75">
      <c r="A1197" s="20"/>
      <c r="B1197" s="20">
        <v>12</v>
      </c>
    </row>
    <row r="1198" spans="1:2" ht="12.75">
      <c r="A1198" s="20"/>
      <c r="B1198" s="20">
        <v>12</v>
      </c>
    </row>
    <row r="1199" spans="1:2" ht="12.75">
      <c r="A1199" s="20"/>
      <c r="B1199" s="20">
        <v>12</v>
      </c>
    </row>
    <row r="1200" spans="1:2" ht="12.75">
      <c r="A1200" s="20"/>
      <c r="B1200" s="20">
        <v>12</v>
      </c>
    </row>
    <row r="1201" spans="1:2" ht="12.75">
      <c r="A1201" s="20"/>
      <c r="B1201" s="20">
        <v>12</v>
      </c>
    </row>
    <row r="1202" spans="1:2" ht="12.75">
      <c r="A1202" s="20"/>
      <c r="B1202" s="20">
        <v>12</v>
      </c>
    </row>
    <row r="1203" spans="1:2" ht="12.75">
      <c r="A1203" s="20"/>
      <c r="B1203" s="20">
        <v>12</v>
      </c>
    </row>
    <row r="1204" spans="1:2" ht="12.75">
      <c r="A1204" s="20"/>
      <c r="B1204" s="20">
        <v>12</v>
      </c>
    </row>
    <row r="1205" spans="1:2" ht="12.75">
      <c r="A1205" s="20"/>
      <c r="B1205" s="20">
        <v>12</v>
      </c>
    </row>
    <row r="1206" spans="1:2" ht="12.75">
      <c r="A1206" s="20"/>
      <c r="B1206" s="20">
        <v>12</v>
      </c>
    </row>
    <row r="1207" spans="1:2" ht="12.75">
      <c r="A1207" s="20"/>
      <c r="B1207" s="20">
        <v>12</v>
      </c>
    </row>
    <row r="1208" spans="1:2" ht="12.75">
      <c r="A1208" s="20"/>
      <c r="B1208" s="20">
        <v>12</v>
      </c>
    </row>
    <row r="1209" spans="1:2" ht="12.75">
      <c r="A1209" s="20"/>
      <c r="B1209" s="20">
        <v>12</v>
      </c>
    </row>
    <row r="1210" spans="1:2" ht="12.75">
      <c r="A1210" s="20"/>
      <c r="B1210" s="20">
        <v>12</v>
      </c>
    </row>
    <row r="1211" spans="1:2" ht="12.75">
      <c r="A1211" s="20"/>
      <c r="B1211" s="20">
        <v>12</v>
      </c>
    </row>
    <row r="1212" spans="1:2" ht="12.75">
      <c r="A1212" s="20"/>
      <c r="B1212" s="20">
        <v>12</v>
      </c>
    </row>
    <row r="1213" spans="1:2" ht="12.75">
      <c r="A1213" s="20"/>
      <c r="B1213" s="20">
        <v>12</v>
      </c>
    </row>
    <row r="1214" spans="1:2" ht="12.75">
      <c r="A1214" s="20"/>
      <c r="B1214" s="20">
        <v>12</v>
      </c>
    </row>
    <row r="1215" spans="1:2" ht="12.75">
      <c r="A1215" s="20"/>
      <c r="B1215" s="20">
        <v>12</v>
      </c>
    </row>
    <row r="1216" spans="1:2" ht="12.75">
      <c r="A1216" s="20"/>
      <c r="B1216" s="20">
        <v>12</v>
      </c>
    </row>
    <row r="1217" spans="1:2" ht="12.75">
      <c r="A1217" s="20"/>
      <c r="B1217" s="20">
        <v>12</v>
      </c>
    </row>
    <row r="1218" spans="1:2" ht="12.75">
      <c r="A1218" s="20"/>
      <c r="B1218" s="20">
        <v>12</v>
      </c>
    </row>
    <row r="1219" spans="1:2" ht="12.75">
      <c r="A1219" s="20"/>
      <c r="B1219" s="20">
        <v>12</v>
      </c>
    </row>
    <row r="1220" spans="1:2" ht="12.75">
      <c r="A1220" s="20"/>
      <c r="B1220" s="20">
        <v>12</v>
      </c>
    </row>
    <row r="1221" spans="1:2" ht="12.75">
      <c r="A1221" s="20"/>
      <c r="B1221" s="20">
        <v>12</v>
      </c>
    </row>
    <row r="1222" spans="1:2" ht="12.75">
      <c r="A1222" s="20"/>
      <c r="B1222" s="20">
        <v>12</v>
      </c>
    </row>
    <row r="1223" spans="1:2" ht="12.75">
      <c r="A1223" s="20"/>
      <c r="B1223" s="20">
        <v>12</v>
      </c>
    </row>
    <row r="1224" spans="1:2" ht="12.75">
      <c r="A1224" s="20"/>
      <c r="B1224" s="20">
        <v>12</v>
      </c>
    </row>
    <row r="1225" spans="1:2" ht="12.75">
      <c r="A1225" s="20"/>
      <c r="B1225" s="20">
        <v>12</v>
      </c>
    </row>
    <row r="1226" spans="1:2" ht="12.75">
      <c r="A1226" s="20"/>
      <c r="B1226" s="20">
        <v>12</v>
      </c>
    </row>
    <row r="1227" spans="1:2" ht="12.75">
      <c r="A1227" s="20"/>
      <c r="B1227" s="20">
        <v>12</v>
      </c>
    </row>
    <row r="1228" spans="1:2" ht="12.75">
      <c r="A1228" s="20"/>
      <c r="B1228" s="20">
        <v>12</v>
      </c>
    </row>
    <row r="1229" spans="1:2" ht="12.75">
      <c r="A1229" s="20"/>
      <c r="B1229" s="20">
        <v>12</v>
      </c>
    </row>
    <row r="1230" spans="1:2" ht="12.75">
      <c r="A1230" s="20"/>
      <c r="B1230" s="20">
        <v>12</v>
      </c>
    </row>
    <row r="1231" spans="1:2" ht="12.75">
      <c r="A1231" s="20"/>
      <c r="B1231" s="20">
        <v>12</v>
      </c>
    </row>
    <row r="1232" spans="1:2" ht="12.75">
      <c r="A1232" s="20"/>
      <c r="B1232" s="20">
        <v>12</v>
      </c>
    </row>
    <row r="1233" spans="1:2" ht="12.75">
      <c r="A1233" s="20"/>
      <c r="B1233" s="20">
        <v>12</v>
      </c>
    </row>
    <row r="1234" spans="1:2" ht="12.75">
      <c r="A1234" s="20"/>
      <c r="B1234" s="20">
        <v>12</v>
      </c>
    </row>
    <row r="1235" spans="1:2" ht="12.75">
      <c r="A1235" s="20"/>
      <c r="B1235" s="20">
        <v>12</v>
      </c>
    </row>
    <row r="1236" spans="1:2" ht="12.75">
      <c r="A1236" s="20"/>
      <c r="B1236" s="20">
        <v>12</v>
      </c>
    </row>
    <row r="1237" spans="1:2" ht="12.75">
      <c r="A1237" s="20"/>
      <c r="B1237" s="20">
        <v>12</v>
      </c>
    </row>
    <row r="1238" spans="1:2" ht="12.75">
      <c r="A1238" s="20"/>
      <c r="B1238" s="20">
        <v>12</v>
      </c>
    </row>
    <row r="1239" spans="1:2" ht="12.75">
      <c r="A1239" s="20"/>
      <c r="B1239" s="20">
        <v>12</v>
      </c>
    </row>
    <row r="1240" spans="1:2" ht="12.75">
      <c r="A1240" s="20"/>
      <c r="B1240" s="20">
        <v>12</v>
      </c>
    </row>
    <row r="1241" spans="1:2" ht="12.75">
      <c r="A1241" s="20"/>
      <c r="B1241" s="20">
        <v>12</v>
      </c>
    </row>
    <row r="1242" spans="1:2" ht="12.75">
      <c r="A1242" s="20"/>
      <c r="B1242" s="20">
        <v>12</v>
      </c>
    </row>
    <row r="1243" spans="1:2" ht="12.75">
      <c r="A1243" s="20"/>
      <c r="B1243" s="20">
        <v>12</v>
      </c>
    </row>
    <row r="1244" spans="1:2" ht="12.75">
      <c r="A1244" s="20"/>
      <c r="B1244" s="20">
        <v>12</v>
      </c>
    </row>
    <row r="1245" spans="1:2" ht="12.75">
      <c r="A1245" s="20"/>
      <c r="B1245" s="20">
        <v>12</v>
      </c>
    </row>
    <row r="1246" spans="1:2" ht="12.75">
      <c r="A1246" s="20"/>
      <c r="B1246" s="20">
        <v>12</v>
      </c>
    </row>
    <row r="1247" spans="1:2" ht="12.75">
      <c r="A1247" s="20"/>
      <c r="B1247" s="20">
        <v>12</v>
      </c>
    </row>
    <row r="1248" spans="1:2" ht="12.75">
      <c r="A1248" s="20"/>
      <c r="B1248" s="20">
        <v>12</v>
      </c>
    </row>
    <row r="1249" spans="1:2" ht="12.75">
      <c r="A1249" s="20"/>
      <c r="B1249" s="20">
        <v>12</v>
      </c>
    </row>
    <row r="1250" spans="1:2" ht="12.75">
      <c r="A1250" s="20"/>
      <c r="B1250" s="20">
        <v>12</v>
      </c>
    </row>
    <row r="1251" spans="1:2" ht="12.75">
      <c r="A1251" s="20"/>
      <c r="B1251" s="20">
        <v>12</v>
      </c>
    </row>
    <row r="1252" spans="1:2" ht="12.75">
      <c r="A1252" s="20"/>
      <c r="B1252" s="20">
        <v>12</v>
      </c>
    </row>
    <row r="1253" spans="1:2" ht="12.75">
      <c r="A1253" s="20"/>
      <c r="B1253" s="20">
        <v>12</v>
      </c>
    </row>
    <row r="1254" spans="1:2" ht="12.75">
      <c r="A1254" s="20"/>
      <c r="B1254" s="20">
        <v>12</v>
      </c>
    </row>
    <row r="1255" spans="1:2" ht="12.75">
      <c r="A1255" s="20"/>
      <c r="B1255" s="20">
        <v>12</v>
      </c>
    </row>
    <row r="1256" spans="1:2" ht="12.75">
      <c r="A1256" s="20"/>
      <c r="B1256" s="20">
        <v>12</v>
      </c>
    </row>
    <row r="1257" spans="1:2" ht="12.75">
      <c r="A1257" s="20"/>
      <c r="B1257" s="20">
        <v>12</v>
      </c>
    </row>
    <row r="1258" spans="1:2" ht="12.75">
      <c r="A1258" s="20"/>
      <c r="B1258" s="20">
        <v>12</v>
      </c>
    </row>
    <row r="1259" spans="1:2" ht="12.75">
      <c r="A1259" s="20"/>
      <c r="B1259" s="20">
        <v>12</v>
      </c>
    </row>
    <row r="1260" spans="1:2" ht="12.75">
      <c r="A1260" s="20"/>
      <c r="B1260" s="20">
        <v>12</v>
      </c>
    </row>
    <row r="1261" spans="1:2" ht="12.75">
      <c r="A1261" s="20"/>
      <c r="B1261" s="20">
        <v>12</v>
      </c>
    </row>
    <row r="1262" spans="1:2" ht="12.75">
      <c r="A1262" s="20"/>
      <c r="B1262" s="20">
        <v>12</v>
      </c>
    </row>
    <row r="1263" spans="1:2" ht="12.75">
      <c r="A1263" s="20"/>
      <c r="B1263" s="20">
        <v>12</v>
      </c>
    </row>
    <row r="1264" spans="1:2" ht="12.75">
      <c r="A1264" s="20"/>
      <c r="B1264" s="20">
        <v>12</v>
      </c>
    </row>
    <row r="1265" spans="1:2" ht="12.75">
      <c r="A1265" s="20"/>
      <c r="B1265" s="20">
        <v>12</v>
      </c>
    </row>
    <row r="1266" spans="1:2" ht="12.75">
      <c r="A1266" s="20"/>
      <c r="B1266" s="20">
        <v>12</v>
      </c>
    </row>
    <row r="1267" spans="1:2" ht="12.75">
      <c r="A1267" s="20"/>
      <c r="B1267" s="20">
        <v>12</v>
      </c>
    </row>
    <row r="1268" spans="1:2" ht="12.75">
      <c r="A1268" s="20"/>
      <c r="B1268" s="20">
        <v>12</v>
      </c>
    </row>
    <row r="1269" spans="1:2" ht="12.75">
      <c r="A1269" s="20"/>
      <c r="B1269" s="20">
        <v>12</v>
      </c>
    </row>
    <row r="1270" spans="1:2" ht="12.75">
      <c r="A1270" s="20"/>
      <c r="B1270" s="20">
        <v>12</v>
      </c>
    </row>
    <row r="1271" spans="1:2" ht="12.75">
      <c r="A1271" s="20"/>
      <c r="B1271" s="20">
        <v>12</v>
      </c>
    </row>
    <row r="1272" spans="1:2" ht="12.75">
      <c r="A1272" s="20"/>
      <c r="B1272" s="20">
        <v>12</v>
      </c>
    </row>
    <row r="1273" spans="1:2" ht="12.75">
      <c r="A1273" s="20"/>
      <c r="B1273" s="20">
        <v>12</v>
      </c>
    </row>
    <row r="1274" spans="1:2" ht="12.75">
      <c r="A1274" s="20"/>
      <c r="B1274" s="20">
        <v>12</v>
      </c>
    </row>
    <row r="1275" spans="1:2" ht="12.75">
      <c r="A1275" s="20"/>
      <c r="B1275" s="20">
        <v>12</v>
      </c>
    </row>
    <row r="1276" spans="1:2" ht="12.75">
      <c r="A1276" s="20"/>
      <c r="B1276" s="20">
        <v>12</v>
      </c>
    </row>
    <row r="1277" spans="1:2" ht="12.75">
      <c r="A1277" s="20"/>
      <c r="B1277" s="20">
        <v>12</v>
      </c>
    </row>
    <row r="1278" spans="1:2" ht="12.75">
      <c r="A1278" s="20"/>
      <c r="B1278" s="20">
        <v>12</v>
      </c>
    </row>
    <row r="1279" spans="1:2" ht="12.75">
      <c r="A1279" s="20"/>
      <c r="B1279" s="20">
        <v>12</v>
      </c>
    </row>
    <row r="1280" spans="1:2" ht="12.75">
      <c r="A1280" s="20"/>
      <c r="B1280" s="20">
        <v>12</v>
      </c>
    </row>
    <row r="1281" spans="1:2" ht="12.75">
      <c r="A1281" s="20"/>
      <c r="B1281" s="20">
        <v>12</v>
      </c>
    </row>
    <row r="1282" spans="1:2" ht="12.75">
      <c r="A1282" s="20"/>
      <c r="B1282" s="20">
        <v>12</v>
      </c>
    </row>
    <row r="1283" spans="1:2" ht="12.75">
      <c r="A1283" s="20"/>
      <c r="B1283" s="20">
        <v>12</v>
      </c>
    </row>
    <row r="1284" spans="1:2" ht="12.75">
      <c r="A1284" s="20"/>
      <c r="B1284" s="20">
        <v>12</v>
      </c>
    </row>
    <row r="1285" spans="1:2" ht="12.75">
      <c r="A1285" s="20"/>
      <c r="B1285" s="20">
        <v>12</v>
      </c>
    </row>
    <row r="1286" spans="1:2" ht="12.75">
      <c r="A1286" s="20"/>
      <c r="B1286" s="20">
        <v>12</v>
      </c>
    </row>
    <row r="1287" spans="1:2" ht="12.75">
      <c r="A1287" s="20"/>
      <c r="B1287" s="20">
        <v>12</v>
      </c>
    </row>
    <row r="1288" spans="1:2" ht="12.75">
      <c r="A1288" s="20"/>
      <c r="B1288" s="20">
        <v>12</v>
      </c>
    </row>
    <row r="1289" spans="1:2" ht="12.75">
      <c r="A1289" s="20"/>
      <c r="B1289" s="20">
        <v>12</v>
      </c>
    </row>
    <row r="1290" spans="1:2" ht="12.75">
      <c r="A1290" s="20"/>
      <c r="B1290" s="20">
        <v>12</v>
      </c>
    </row>
    <row r="1291" spans="1:2" ht="12.75">
      <c r="A1291" s="20"/>
      <c r="B1291" s="20">
        <v>12</v>
      </c>
    </row>
    <row r="1292" spans="1:2" ht="12.75">
      <c r="A1292" s="20"/>
      <c r="B1292" s="121">
        <v>12</v>
      </c>
    </row>
    <row r="1293" spans="1:2" ht="12.75">
      <c r="A1293" s="20"/>
      <c r="B1293" s="20">
        <v>12</v>
      </c>
    </row>
    <row r="1294" spans="1:2" ht="12.75">
      <c r="A1294" s="20"/>
      <c r="B1294" s="20">
        <v>12</v>
      </c>
    </row>
    <row r="1295" spans="1:2" ht="12.75">
      <c r="A1295" s="20"/>
      <c r="B1295" s="20">
        <v>12</v>
      </c>
    </row>
    <row r="1296" spans="1:2" ht="12.75">
      <c r="A1296" s="20"/>
      <c r="B1296" s="20">
        <v>12</v>
      </c>
    </row>
    <row r="1297" spans="1:2" ht="12.75">
      <c r="A1297" s="20"/>
      <c r="B1297" s="20">
        <v>12</v>
      </c>
    </row>
    <row r="1298" spans="1:2" ht="12.75">
      <c r="A1298" s="20"/>
      <c r="B1298" s="20">
        <v>12</v>
      </c>
    </row>
    <row r="1299" spans="1:2" ht="12.75">
      <c r="A1299" s="20"/>
      <c r="B1299" s="20">
        <v>12</v>
      </c>
    </row>
    <row r="1300" spans="1:2" ht="12.75">
      <c r="A1300" s="20"/>
      <c r="B1300" s="20">
        <v>12</v>
      </c>
    </row>
    <row r="1301" spans="1:2" ht="12.75">
      <c r="A1301" s="20"/>
      <c r="B1301" s="20">
        <v>12</v>
      </c>
    </row>
    <row r="1302" spans="1:2" ht="12.75">
      <c r="A1302" s="20"/>
      <c r="B1302" s="20">
        <v>12</v>
      </c>
    </row>
    <row r="1303" spans="1:2" ht="12.75">
      <c r="A1303" s="20"/>
      <c r="B1303" s="20">
        <v>12</v>
      </c>
    </row>
    <row r="1304" spans="1:2" ht="12.75">
      <c r="A1304" s="20"/>
      <c r="B1304" s="20">
        <v>12</v>
      </c>
    </row>
    <row r="1305" spans="1:2" ht="12.75">
      <c r="A1305" s="20"/>
      <c r="B1305" s="20">
        <v>12</v>
      </c>
    </row>
    <row r="1306" spans="1:2" ht="12.75">
      <c r="A1306" s="20"/>
      <c r="B1306" s="20">
        <v>12</v>
      </c>
    </row>
    <row r="1307" spans="1:2" ht="12.75">
      <c r="A1307" s="20"/>
      <c r="B1307" s="20">
        <v>12</v>
      </c>
    </row>
    <row r="1308" spans="1:2" ht="12.75">
      <c r="A1308" s="20"/>
      <c r="B1308" s="20">
        <v>12</v>
      </c>
    </row>
    <row r="1309" spans="1:2" ht="12.75">
      <c r="A1309" s="20"/>
      <c r="B1309" s="20">
        <v>12</v>
      </c>
    </row>
    <row r="1310" spans="1:2" ht="12.75">
      <c r="A1310" s="20"/>
      <c r="B1310" s="20">
        <v>12</v>
      </c>
    </row>
    <row r="1311" spans="1:2" ht="12.75">
      <c r="A1311" s="20"/>
      <c r="B1311" s="20">
        <v>12</v>
      </c>
    </row>
    <row r="1312" spans="1:2" ht="12.75">
      <c r="A1312" s="20"/>
      <c r="B1312" s="20">
        <v>12</v>
      </c>
    </row>
    <row r="1313" spans="1:2" ht="12.75">
      <c r="A1313" s="20"/>
      <c r="B1313" s="20">
        <v>12</v>
      </c>
    </row>
    <row r="1314" spans="1:2" ht="12.75">
      <c r="A1314" s="20"/>
      <c r="B1314" s="20">
        <v>12</v>
      </c>
    </row>
    <row r="1315" spans="1:2" ht="12.75">
      <c r="A1315" s="20"/>
      <c r="B1315" s="20">
        <v>12</v>
      </c>
    </row>
    <row r="1316" spans="1:2" ht="12.75">
      <c r="A1316" s="20"/>
      <c r="B1316" s="20">
        <v>12</v>
      </c>
    </row>
    <row r="1317" spans="1:2" ht="12.75">
      <c r="A1317" s="20"/>
      <c r="B1317" s="20">
        <v>12</v>
      </c>
    </row>
    <row r="1318" spans="1:2" ht="12.75">
      <c r="A1318" s="20"/>
      <c r="B1318" s="20">
        <v>12</v>
      </c>
    </row>
    <row r="1319" spans="1:2" ht="12.75">
      <c r="A1319" s="20"/>
      <c r="B1319" s="20">
        <v>12</v>
      </c>
    </row>
    <row r="1320" spans="1:2" ht="12.75">
      <c r="A1320" s="20"/>
      <c r="B1320" s="20">
        <v>12</v>
      </c>
    </row>
    <row r="1321" spans="1:2" ht="12.75">
      <c r="A1321" s="20"/>
      <c r="B1321" s="20">
        <v>14</v>
      </c>
    </row>
    <row r="1322" spans="1:2" ht="12.75">
      <c r="A1322" s="20"/>
      <c r="B1322" s="20">
        <v>14</v>
      </c>
    </row>
    <row r="1323" spans="1:2" ht="12.75">
      <c r="A1323" s="20"/>
      <c r="B1323" s="20">
        <v>14</v>
      </c>
    </row>
    <row r="1324" spans="1:2" ht="12.75">
      <c r="A1324" s="20"/>
      <c r="B1324" s="20">
        <v>20</v>
      </c>
    </row>
    <row r="1325" spans="1:2" ht="12.75">
      <c r="A1325" s="20"/>
      <c r="B1325" s="20">
        <v>20</v>
      </c>
    </row>
    <row r="1326" spans="1:2" ht="12.75">
      <c r="A1326" s="20"/>
      <c r="B1326" s="20">
        <v>20</v>
      </c>
    </row>
    <row r="1327" spans="1:2" ht="12.75">
      <c r="A1327" s="20"/>
      <c r="B1327" s="20">
        <v>20</v>
      </c>
    </row>
    <row r="1328" spans="1:2" ht="12.75">
      <c r="A1328" s="20"/>
      <c r="B1328" s="20">
        <v>21</v>
      </c>
    </row>
    <row r="1329" spans="1:2" ht="12.75">
      <c r="A1329" s="20"/>
      <c r="B1329" s="20">
        <v>21</v>
      </c>
    </row>
    <row r="1330" spans="1:2" ht="12.75">
      <c r="A1330" s="20"/>
      <c r="B1330" s="20">
        <v>21</v>
      </c>
    </row>
    <row r="1331" spans="1:2" ht="12.75">
      <c r="A1331" s="20"/>
      <c r="B1331" s="20">
        <v>21</v>
      </c>
    </row>
    <row r="1332" spans="1:2" ht="12.75">
      <c r="A1332" s="20"/>
      <c r="B1332" s="20">
        <v>21</v>
      </c>
    </row>
    <row r="1333" spans="1:2" ht="12.75">
      <c r="A1333" s="20"/>
      <c r="B1333" s="20">
        <v>21</v>
      </c>
    </row>
    <row r="1334" spans="1:2" ht="12.75">
      <c r="A1334" s="20"/>
      <c r="B1334" s="20">
        <v>21</v>
      </c>
    </row>
    <row r="1335" spans="1:2" ht="12.75">
      <c r="A1335" s="20"/>
      <c r="B1335" s="20">
        <v>21</v>
      </c>
    </row>
    <row r="1336" spans="1:2" ht="12.75">
      <c r="A1336" s="20"/>
      <c r="B1336" s="20">
        <v>21</v>
      </c>
    </row>
    <row r="1337" spans="1:2" ht="12.75">
      <c r="A1337" s="20"/>
      <c r="B1337" s="20">
        <v>21</v>
      </c>
    </row>
    <row r="1338" spans="1:2" ht="12.75">
      <c r="A1338" s="20"/>
      <c r="B1338" s="20">
        <v>21</v>
      </c>
    </row>
    <row r="1339" spans="1:2" ht="12.75">
      <c r="A1339" s="20"/>
      <c r="B1339" s="20">
        <v>21</v>
      </c>
    </row>
    <row r="1340" spans="1:2" ht="12.75">
      <c r="A1340" s="20"/>
      <c r="B1340" s="20">
        <v>21</v>
      </c>
    </row>
    <row r="1341" spans="1:2" ht="12.75">
      <c r="A1341" s="20"/>
      <c r="B1341" s="20">
        <v>21</v>
      </c>
    </row>
    <row r="1342" spans="1:2" ht="12.75">
      <c r="A1342" s="20"/>
      <c r="B1342" s="20">
        <v>21</v>
      </c>
    </row>
    <row r="1343" spans="1:2" ht="12.75">
      <c r="A1343" s="20"/>
      <c r="B1343" s="20">
        <v>21</v>
      </c>
    </row>
    <row r="1344" spans="1:2" ht="12.75">
      <c r="A1344" s="20"/>
      <c r="B1344" s="20">
        <v>21</v>
      </c>
    </row>
    <row r="1345" spans="1:2" ht="12.75">
      <c r="A1345" s="20"/>
      <c r="B1345" s="20">
        <v>21</v>
      </c>
    </row>
    <row r="1346" spans="1:2" ht="12.75">
      <c r="A1346" s="20"/>
      <c r="B1346" s="20">
        <v>21</v>
      </c>
    </row>
    <row r="1347" spans="1:2" ht="12.75">
      <c r="A1347" s="20"/>
      <c r="B1347" s="20">
        <v>21</v>
      </c>
    </row>
    <row r="1348" spans="1:2" ht="12.75">
      <c r="A1348" s="20"/>
      <c r="B1348" s="20">
        <v>27</v>
      </c>
    </row>
    <row r="1349" spans="1:2" ht="12.75">
      <c r="A1349" s="20"/>
      <c r="B1349" s="20">
        <v>27</v>
      </c>
    </row>
    <row r="1350" spans="1:2" ht="12.75">
      <c r="A1350" s="20"/>
      <c r="B1350" s="20">
        <v>27</v>
      </c>
    </row>
    <row r="1351" spans="1:2" ht="12.75">
      <c r="A1351" s="20"/>
      <c r="B1351" s="20">
        <v>27</v>
      </c>
    </row>
    <row r="1352" spans="1:2" ht="12.75">
      <c r="A1352" s="20"/>
      <c r="B1352" s="20">
        <v>27</v>
      </c>
    </row>
    <row r="1353" spans="1:2" ht="12.75">
      <c r="A1353" s="20"/>
      <c r="B1353" s="20">
        <v>27</v>
      </c>
    </row>
    <row r="1354" spans="1:2" ht="12.75">
      <c r="A1354" s="20"/>
      <c r="B1354" s="20">
        <v>27</v>
      </c>
    </row>
    <row r="1355" spans="1:2" ht="12.75">
      <c r="A1355" s="20"/>
      <c r="B1355" s="20">
        <v>27</v>
      </c>
    </row>
    <row r="1356" spans="1:2" ht="12.75">
      <c r="A1356" s="20"/>
      <c r="B1356" s="20">
        <v>27</v>
      </c>
    </row>
    <row r="1357" spans="1:2" ht="12.75">
      <c r="A1357" s="20"/>
      <c r="B1357" s="20">
        <v>27</v>
      </c>
    </row>
    <row r="1358" spans="1:2" ht="12.75">
      <c r="A1358" s="20"/>
      <c r="B1358" s="20">
        <v>27</v>
      </c>
    </row>
    <row r="1359" spans="1:2" ht="12.75">
      <c r="A1359" s="20"/>
      <c r="B1359" s="20">
        <v>27</v>
      </c>
    </row>
    <row r="1360" spans="1:2" ht="12.75">
      <c r="A1360" s="20"/>
      <c r="B1360" s="20">
        <v>27</v>
      </c>
    </row>
    <row r="1361" spans="1:2" ht="12.75">
      <c r="A1361" s="20"/>
      <c r="B1361" s="20">
        <v>27</v>
      </c>
    </row>
    <row r="1362" spans="1:2" ht="12.75">
      <c r="A1362" s="20"/>
      <c r="B1362" s="20">
        <v>27</v>
      </c>
    </row>
    <row r="1363" spans="1:2" ht="12.75">
      <c r="A1363" s="20"/>
      <c r="B1363" s="20">
        <v>27</v>
      </c>
    </row>
    <row r="1364" spans="1:2" ht="12.75">
      <c r="A1364" s="20"/>
      <c r="B1364" s="20">
        <v>27</v>
      </c>
    </row>
    <row r="1365" spans="1:2" ht="12.75">
      <c r="A1365" s="20"/>
      <c r="B1365" s="20">
        <v>27</v>
      </c>
    </row>
    <row r="1366" spans="1:2" ht="12.75">
      <c r="A1366" s="20"/>
      <c r="B1366" s="20">
        <v>27</v>
      </c>
    </row>
    <row r="1367" spans="1:2" ht="12.75">
      <c r="A1367" s="20"/>
      <c r="B1367" s="20">
        <v>27</v>
      </c>
    </row>
    <row r="1368" spans="1:2" ht="12.75">
      <c r="A1368" s="20"/>
      <c r="B1368" s="20">
        <v>27</v>
      </c>
    </row>
    <row r="1369" spans="1:2" ht="12.75">
      <c r="A1369" s="20"/>
      <c r="B1369" s="20">
        <v>27</v>
      </c>
    </row>
    <row r="1370" spans="1:2" ht="12.75">
      <c r="A1370" s="20"/>
      <c r="B1370" s="20">
        <v>27</v>
      </c>
    </row>
    <row r="1371" spans="1:2" ht="12.75">
      <c r="A1371" s="20"/>
      <c r="B1371" s="20">
        <v>27</v>
      </c>
    </row>
    <row r="1372" spans="1:2" ht="12.75">
      <c r="A1372" s="20"/>
      <c r="B1372" s="20">
        <v>27</v>
      </c>
    </row>
    <row r="1373" spans="1:2" ht="12.75">
      <c r="A1373" s="20"/>
      <c r="B1373" s="20">
        <v>27</v>
      </c>
    </row>
    <row r="1374" spans="1:2" ht="12.75">
      <c r="A1374" s="20"/>
      <c r="B1374" s="20">
        <v>48</v>
      </c>
    </row>
    <row r="1375" spans="1:2" ht="12.75">
      <c r="A1375" s="20"/>
      <c r="B1375" s="20">
        <v>48</v>
      </c>
    </row>
    <row r="1376" spans="1:2" ht="12.75">
      <c r="A1376" s="20"/>
      <c r="B1376" s="20">
        <v>48</v>
      </c>
    </row>
    <row r="1377" spans="1:2" ht="12.75">
      <c r="A1377" s="20"/>
      <c r="B1377" s="20">
        <v>48</v>
      </c>
    </row>
    <row r="1378" spans="1:2" ht="12.75">
      <c r="A1378" s="20"/>
      <c r="B1378" s="20">
        <v>48</v>
      </c>
    </row>
    <row r="1379" spans="1:2" ht="12.75">
      <c r="A1379" s="20"/>
      <c r="B1379" s="20">
        <v>48</v>
      </c>
    </row>
    <row r="1380" spans="1:2" ht="12.75">
      <c r="A1380" s="20"/>
      <c r="B1380" s="20">
        <v>48</v>
      </c>
    </row>
    <row r="1381" spans="1:2" ht="12.75">
      <c r="A1381" s="20"/>
      <c r="B1381" s="20">
        <v>48</v>
      </c>
    </row>
    <row r="1382" spans="1:2" ht="12.75">
      <c r="A1382" s="20"/>
      <c r="B1382" s="20">
        <v>48</v>
      </c>
    </row>
    <row r="1383" spans="1:2" ht="12.75">
      <c r="A1383" s="20"/>
      <c r="B1383" s="20">
        <v>48</v>
      </c>
    </row>
    <row r="1384" spans="1:2" ht="12.75">
      <c r="A1384" s="20"/>
      <c r="B1384" s="20">
        <v>48</v>
      </c>
    </row>
    <row r="1385" spans="1:2" ht="12.75">
      <c r="A1385" s="20"/>
      <c r="B1385" s="20">
        <v>48</v>
      </c>
    </row>
    <row r="1386" spans="1:2" ht="12.75">
      <c r="A1386" s="20"/>
      <c r="B1386" s="20">
        <v>48</v>
      </c>
    </row>
    <row r="1387" spans="1:2" ht="12.75">
      <c r="A1387" s="20"/>
      <c r="B1387" s="20">
        <v>48</v>
      </c>
    </row>
    <row r="1388" spans="1:2" ht="12.75">
      <c r="A1388" s="20"/>
      <c r="B1388" s="20">
        <v>48</v>
      </c>
    </row>
    <row r="1389" spans="1:2" ht="12.75">
      <c r="A1389" s="20"/>
      <c r="B1389" s="20">
        <v>48</v>
      </c>
    </row>
    <row r="1390" spans="1:2" ht="12.75">
      <c r="A1390" s="20"/>
      <c r="B1390" s="20">
        <v>48</v>
      </c>
    </row>
    <row r="1391" spans="1:2" ht="12.75">
      <c r="A1391" s="20"/>
      <c r="B1391" s="20">
        <v>48</v>
      </c>
    </row>
    <row r="1392" spans="1:2" ht="12.75">
      <c r="A1392" s="20"/>
      <c r="B1392" s="20">
        <v>48</v>
      </c>
    </row>
    <row r="1393" spans="1:2" ht="12.75">
      <c r="A1393" s="20"/>
      <c r="B1393" s="20">
        <v>48</v>
      </c>
    </row>
    <row r="1394" spans="1:2" ht="12.75">
      <c r="A1394" s="20"/>
      <c r="B1394" s="20">
        <v>48</v>
      </c>
    </row>
    <row r="1395" spans="1:2" ht="12.75">
      <c r="A1395" s="20"/>
      <c r="B1395" s="20">
        <v>48</v>
      </c>
    </row>
    <row r="1396" spans="1:2" ht="12.75">
      <c r="A1396" s="20"/>
      <c r="B1396" s="20">
        <v>48</v>
      </c>
    </row>
    <row r="1397" spans="1:2" ht="12.75">
      <c r="A1397" s="20"/>
      <c r="B1397" s="20">
        <v>48</v>
      </c>
    </row>
    <row r="1398" spans="1:2" ht="12.75">
      <c r="A1398" s="20"/>
      <c r="B1398" s="20">
        <v>48</v>
      </c>
    </row>
    <row r="1399" spans="1:2" ht="12.75">
      <c r="A1399" s="20"/>
      <c r="B1399" s="20">
        <v>48</v>
      </c>
    </row>
    <row r="1400" spans="1:2" ht="12.75">
      <c r="A1400" s="20"/>
      <c r="B1400" s="20">
        <v>48</v>
      </c>
    </row>
    <row r="1401" spans="1:2" ht="12.75">
      <c r="A1401" s="20"/>
      <c r="B1401" s="20">
        <v>48</v>
      </c>
    </row>
    <row r="1402" spans="1:2" ht="12.75">
      <c r="A1402" s="20"/>
      <c r="B1402" s="20">
        <v>48</v>
      </c>
    </row>
    <row r="1403" spans="1:2" ht="12.75">
      <c r="A1403" s="20"/>
      <c r="B1403" s="20">
        <v>48</v>
      </c>
    </row>
    <row r="1404" spans="1:2" ht="12.75">
      <c r="A1404" s="20"/>
      <c r="B1404" s="20">
        <v>48</v>
      </c>
    </row>
    <row r="1405" spans="1:2" ht="12.75">
      <c r="A1405" s="20"/>
      <c r="B1405" s="20">
        <v>48</v>
      </c>
    </row>
    <row r="1406" spans="1:2" ht="12.75">
      <c r="A1406" s="20"/>
      <c r="B1406" s="20">
        <v>213</v>
      </c>
    </row>
    <row r="1407" spans="1:2" ht="12.75">
      <c r="A1407" s="20"/>
      <c r="B1407" s="20"/>
    </row>
    <row r="1408" spans="1:2" ht="12.75">
      <c r="A1408" s="20"/>
      <c r="B1408" s="20"/>
    </row>
    <row r="1409" spans="1:2" ht="12.75">
      <c r="A1409" s="20"/>
      <c r="B1409" s="20"/>
    </row>
    <row r="1410" spans="1:2" ht="12.75">
      <c r="A1410" s="20"/>
      <c r="B1410" s="20"/>
    </row>
    <row r="1411" spans="1:2" ht="12.75">
      <c r="A1411" s="20"/>
      <c r="B1411" s="20"/>
    </row>
    <row r="1412" spans="1:2" ht="12.75">
      <c r="A1412" s="20"/>
      <c r="B1412" s="20"/>
    </row>
    <row r="1413" spans="1:2" ht="12.75">
      <c r="A1413" s="20"/>
      <c r="B1413" s="20"/>
    </row>
    <row r="1414" spans="1:2" ht="12.75">
      <c r="A1414" s="20"/>
      <c r="B1414" s="20"/>
    </row>
    <row r="1415" spans="1:2" ht="12.75">
      <c r="A1415" s="20"/>
      <c r="B1415" s="20"/>
    </row>
    <row r="1416" spans="1:2" ht="12.75">
      <c r="A1416" s="20"/>
      <c r="B1416" s="20"/>
    </row>
    <row r="1417" spans="1:2" ht="12.75">
      <c r="A1417" s="20"/>
      <c r="B1417" s="20"/>
    </row>
    <row r="1418" spans="1:2" ht="12.75">
      <c r="A1418" s="20"/>
      <c r="B1418" s="20"/>
    </row>
    <row r="1419" spans="1:2" ht="12.75">
      <c r="A1419" s="20"/>
      <c r="B1419" s="20"/>
    </row>
    <row r="1420" spans="1:2" ht="12.75">
      <c r="A1420" s="20"/>
      <c r="B1420" s="20"/>
    </row>
    <row r="1421" spans="1:2" ht="12.75">
      <c r="A1421" s="20"/>
      <c r="B1421" s="20"/>
    </row>
    <row r="1422" spans="1:2" ht="12.75">
      <c r="A1422" s="20"/>
      <c r="B1422" s="20"/>
    </row>
    <row r="1423" spans="1:2" ht="12.75">
      <c r="A1423" s="20"/>
      <c r="B1423" s="20"/>
    </row>
    <row r="1424" spans="1:2" ht="12.75">
      <c r="A1424" s="20"/>
      <c r="B1424" s="20"/>
    </row>
    <row r="1425" spans="1:2" ht="12.75">
      <c r="A1425" s="20"/>
      <c r="B1425" s="20"/>
    </row>
    <row r="1426" spans="1:2" ht="12.75">
      <c r="A1426" s="20"/>
      <c r="B1426" s="20"/>
    </row>
    <row r="1427" spans="1:2" ht="12.75">
      <c r="A1427" s="20"/>
      <c r="B1427" s="20"/>
    </row>
    <row r="1428" spans="1:2" ht="12.75">
      <c r="A1428" s="20"/>
      <c r="B1428" s="20"/>
    </row>
    <row r="1429" spans="1:2" ht="12.75">
      <c r="A1429" s="20"/>
      <c r="B1429" s="20"/>
    </row>
    <row r="1430" spans="1:2" ht="12.75">
      <c r="A1430" s="20"/>
      <c r="B1430" s="20"/>
    </row>
    <row r="1431" spans="1:2" ht="12.75">
      <c r="A1431" s="20"/>
      <c r="B1431" s="20"/>
    </row>
    <row r="1432" spans="1:2" ht="12.75">
      <c r="A1432" s="20"/>
      <c r="B1432" s="20"/>
    </row>
    <row r="1433" spans="1:2" ht="12.75">
      <c r="A1433" s="20"/>
      <c r="B1433" s="20"/>
    </row>
    <row r="1434" spans="1:2" ht="12.75">
      <c r="A1434" s="20"/>
      <c r="B1434" s="20"/>
    </row>
    <row r="1435" spans="1:2" ht="12.75">
      <c r="A1435" s="20"/>
      <c r="B1435" s="20"/>
    </row>
    <row r="1436" spans="1:2" ht="12.75">
      <c r="A1436" s="20"/>
      <c r="B1436" s="20"/>
    </row>
    <row r="1437" spans="1:2" ht="12.75">
      <c r="A1437" s="20"/>
      <c r="B1437" s="20"/>
    </row>
    <row r="1438" spans="1:2" ht="12.75">
      <c r="A1438" s="20"/>
      <c r="B1438" s="20"/>
    </row>
    <row r="1439" spans="1:2" ht="12.75">
      <c r="A1439" s="20"/>
      <c r="B1439" s="20"/>
    </row>
    <row r="1440" spans="1:2" ht="12.75">
      <c r="A1440" s="20"/>
      <c r="B1440" s="20"/>
    </row>
    <row r="1441" spans="1:2" ht="12.75">
      <c r="A1441" s="20"/>
      <c r="B1441" s="20"/>
    </row>
    <row r="1442" spans="1:2" ht="12.75">
      <c r="A1442" s="20"/>
      <c r="B1442" s="20"/>
    </row>
    <row r="1443" spans="1:2" ht="12.75">
      <c r="A1443" s="20"/>
      <c r="B1443" s="20"/>
    </row>
    <row r="1444" spans="1:2" ht="12.75">
      <c r="A1444" s="20"/>
      <c r="B1444" s="20"/>
    </row>
    <row r="1445" spans="1:2" ht="12.75">
      <c r="A1445" s="20"/>
      <c r="B1445" s="20"/>
    </row>
    <row r="1446" spans="1:2" ht="12.75">
      <c r="A1446" s="20"/>
      <c r="B1446" s="20"/>
    </row>
    <row r="1447" spans="1:2" ht="12.75">
      <c r="A1447" s="20"/>
      <c r="B1447" s="20"/>
    </row>
    <row r="1448" spans="1:2" ht="12.75">
      <c r="A1448" s="20"/>
      <c r="B1448" s="20"/>
    </row>
    <row r="1449" spans="1:2" ht="12.75">
      <c r="A1449" s="20"/>
      <c r="B1449" s="20"/>
    </row>
    <row r="1450" spans="1:2" ht="12.75">
      <c r="A1450" s="20"/>
      <c r="B1450" s="20"/>
    </row>
    <row r="1451" spans="1:2" ht="12.75">
      <c r="A1451" s="20"/>
      <c r="B1451" s="20"/>
    </row>
    <row r="1452" spans="1:2" ht="12.75">
      <c r="A1452" s="20"/>
      <c r="B1452" s="20"/>
    </row>
    <row r="1453" spans="1:2" ht="12.75">
      <c r="A1453" s="20"/>
      <c r="B1453" s="20"/>
    </row>
    <row r="1454" spans="1:2" ht="12.75">
      <c r="A1454" s="20"/>
      <c r="B1454" s="20"/>
    </row>
    <row r="1455" spans="1:2" ht="12.75">
      <c r="A1455" s="20"/>
      <c r="B1455" s="20"/>
    </row>
    <row r="1456" spans="1:2" ht="12.75">
      <c r="A1456" s="20"/>
      <c r="B1456" s="20"/>
    </row>
    <row r="1457" spans="1:2" ht="12.75">
      <c r="A1457" s="20"/>
      <c r="B1457" s="20"/>
    </row>
    <row r="1458" spans="1:2" ht="12.75">
      <c r="A1458" s="20"/>
      <c r="B1458" s="20"/>
    </row>
    <row r="1459" spans="1:2" ht="12.75">
      <c r="A1459" s="20"/>
      <c r="B1459" s="20"/>
    </row>
    <row r="1460" spans="1:2" ht="12.75">
      <c r="A1460" s="20"/>
      <c r="B1460" s="20"/>
    </row>
    <row r="1461" spans="1:2" ht="12.75">
      <c r="A1461" s="20"/>
      <c r="B1461" s="20"/>
    </row>
    <row r="1462" spans="1:2" ht="12.75">
      <c r="A1462" s="20"/>
      <c r="B1462" s="20"/>
    </row>
    <row r="1463" spans="1:2" ht="12.75">
      <c r="A1463" s="20"/>
      <c r="B1463" s="20"/>
    </row>
    <row r="1464" spans="1:2" ht="12.75">
      <c r="A1464" s="20"/>
      <c r="B1464" s="20"/>
    </row>
    <row r="1465" spans="1:2" ht="12.75">
      <c r="A1465" s="20"/>
      <c r="B1465" s="20"/>
    </row>
    <row r="1466" spans="1:2" ht="12.75">
      <c r="A1466" s="20"/>
      <c r="B1466" s="20"/>
    </row>
    <row r="1467" spans="1:2" ht="12.75">
      <c r="A1467" s="20"/>
      <c r="B1467" s="20"/>
    </row>
    <row r="1468" spans="1:2" ht="12.75">
      <c r="A1468" s="20"/>
      <c r="B1468" s="20"/>
    </row>
    <row r="1469" spans="1:2" ht="12.75">
      <c r="A1469" s="20"/>
      <c r="B1469" s="20"/>
    </row>
    <row r="1470" spans="1:2" ht="12.75">
      <c r="A1470" s="20"/>
      <c r="B1470" s="20"/>
    </row>
    <row r="1471" spans="1:2" ht="12.75">
      <c r="A1471" s="20"/>
      <c r="B1471" s="20"/>
    </row>
    <row r="1472" spans="1:2" ht="12.75">
      <c r="A1472" s="20"/>
      <c r="B1472" s="20"/>
    </row>
    <row r="1473" spans="1:2" ht="12.75">
      <c r="A1473" s="20"/>
      <c r="B1473" s="20"/>
    </row>
    <row r="1474" spans="1:2" ht="12.75">
      <c r="A1474" s="20"/>
      <c r="B1474" s="20"/>
    </row>
    <row r="1475" spans="1:2" ht="12.75">
      <c r="A1475" s="20"/>
      <c r="B1475" s="20"/>
    </row>
    <row r="1476" spans="1:2" ht="12.75">
      <c r="A1476" s="20"/>
      <c r="B1476" s="20"/>
    </row>
    <row r="1477" spans="1:2" ht="12.75">
      <c r="A1477" s="20"/>
      <c r="B1477" s="20"/>
    </row>
    <row r="1478" spans="1:2" ht="12.75">
      <c r="A1478" s="20"/>
      <c r="B1478" s="20"/>
    </row>
    <row r="1479" spans="1:2" ht="12.75">
      <c r="A1479" s="20"/>
      <c r="B1479" s="20"/>
    </row>
    <row r="1480" spans="1:2" ht="12.75">
      <c r="A1480" s="20"/>
      <c r="B1480" s="20"/>
    </row>
    <row r="1481" spans="1:2" ht="12.75">
      <c r="A1481" s="20"/>
      <c r="B1481" s="20"/>
    </row>
    <row r="1482" spans="1:2" ht="12.75">
      <c r="A1482" s="20"/>
      <c r="B1482" s="20"/>
    </row>
    <row r="1483" spans="1:2" ht="12.75">
      <c r="A1483" s="20"/>
      <c r="B1483" s="20"/>
    </row>
    <row r="1484" spans="1:2" ht="12.75">
      <c r="A1484" s="20"/>
      <c r="B1484" s="20"/>
    </row>
    <row r="1485" spans="1:2" ht="12.75">
      <c r="A1485" s="20"/>
      <c r="B1485" s="20"/>
    </row>
    <row r="1486" spans="1:2" ht="12.75">
      <c r="A1486" s="20"/>
      <c r="B1486" s="20"/>
    </row>
    <row r="1487" spans="1:2" ht="12.75">
      <c r="A1487" s="20"/>
      <c r="B1487" s="20"/>
    </row>
    <row r="1488" spans="1:2" ht="12.75">
      <c r="A1488" s="20"/>
      <c r="B1488" s="20"/>
    </row>
    <row r="1489" spans="1:2" ht="12.75">
      <c r="A1489" s="20"/>
      <c r="B1489" s="20"/>
    </row>
    <row r="1490" spans="1:2" ht="12.75">
      <c r="A1490" s="20"/>
      <c r="B1490" s="20"/>
    </row>
    <row r="1491" spans="1:2" ht="12.75">
      <c r="A1491" s="20"/>
      <c r="B1491" s="20"/>
    </row>
    <row r="1492" spans="1:2" ht="12.75">
      <c r="A1492" s="20"/>
      <c r="B1492" s="20"/>
    </row>
    <row r="1493" spans="1:2" ht="12.75">
      <c r="A1493" s="20"/>
      <c r="B1493" s="20"/>
    </row>
    <row r="1494" spans="1:2" ht="12.75">
      <c r="A1494" s="20"/>
      <c r="B1494" s="20"/>
    </row>
    <row r="1495" spans="1:2" ht="12.75">
      <c r="A1495" s="20"/>
      <c r="B1495" s="20"/>
    </row>
    <row r="1496" spans="1:2" ht="12.75">
      <c r="A1496" s="20"/>
      <c r="B1496" s="20"/>
    </row>
    <row r="1497" spans="1:2" ht="12.75">
      <c r="A1497" s="20"/>
      <c r="B1497" s="20"/>
    </row>
    <row r="1498" spans="1:2" ht="12.75">
      <c r="A1498" s="20"/>
      <c r="B1498" s="20"/>
    </row>
    <row r="1499" spans="1:2" ht="12.75">
      <c r="A1499" s="20"/>
      <c r="B1499" s="20"/>
    </row>
    <row r="1500" spans="1:2" ht="12.75">
      <c r="A1500" s="20"/>
      <c r="B1500" s="20"/>
    </row>
    <row r="1501" spans="1:2" ht="12.75">
      <c r="A1501" s="20"/>
      <c r="B1501" s="20"/>
    </row>
    <row r="1502" spans="1:2" ht="12.75">
      <c r="A1502" s="20"/>
      <c r="B1502" s="20"/>
    </row>
    <row r="1503" spans="1:2" ht="12.75">
      <c r="A1503" s="20"/>
      <c r="B1503" s="20"/>
    </row>
    <row r="1504" spans="1:2" ht="12.75">
      <c r="A1504" s="20"/>
      <c r="B1504" s="20"/>
    </row>
    <row r="1505" spans="1:2" ht="12.75">
      <c r="A1505" s="20"/>
      <c r="B1505" s="20"/>
    </row>
    <row r="1506" spans="1:2" ht="12.75">
      <c r="A1506" s="31"/>
      <c r="B1506" s="31"/>
    </row>
    <row r="1507" spans="1:2" ht="12.75">
      <c r="A1507" s="31"/>
      <c r="B1507" s="31"/>
    </row>
    <row r="1508" spans="1:2" ht="12.75">
      <c r="A1508" s="31"/>
      <c r="B1508" s="31"/>
    </row>
    <row r="1509" spans="1:2" ht="12.75">
      <c r="A1509" s="31"/>
      <c r="B1509" s="31"/>
    </row>
    <row r="1510" spans="1:2" ht="12.75">
      <c r="A1510" s="31"/>
      <c r="B1510" s="31"/>
    </row>
    <row r="1511" spans="1:2" ht="12.75">
      <c r="A1511" s="31"/>
      <c r="B1511" s="31"/>
    </row>
    <row r="1512" spans="1:2" ht="12.75">
      <c r="A1512" s="31"/>
      <c r="B1512" s="31"/>
    </row>
    <row r="1513" spans="1:2" ht="12.75">
      <c r="A1513" s="31"/>
      <c r="B1513" s="31"/>
    </row>
    <row r="1514" spans="1:2" ht="12.75">
      <c r="A1514" s="31"/>
      <c r="B1514" s="31"/>
    </row>
    <row r="1515" spans="1:2" ht="12.75">
      <c r="A1515" s="31"/>
      <c r="B1515" s="31"/>
    </row>
    <row r="1516" spans="1:2" ht="12.75">
      <c r="A1516" s="20"/>
      <c r="B1516" s="20"/>
    </row>
    <row r="1517" spans="1:2" ht="12.75">
      <c r="A1517" s="20"/>
      <c r="B1517" s="20"/>
    </row>
    <row r="1518" spans="1:2" ht="12.75">
      <c r="A1518" s="20"/>
      <c r="B1518" s="20"/>
    </row>
    <row r="1519" spans="1:2" ht="12.75">
      <c r="A1519" s="20"/>
      <c r="B1519" s="20"/>
    </row>
    <row r="1520" spans="1:2" ht="12.75">
      <c r="A1520" s="20"/>
      <c r="B1520" s="20"/>
    </row>
    <row r="1521" spans="1:2" ht="12.75">
      <c r="A1521" s="20"/>
      <c r="B1521" s="20"/>
    </row>
    <row r="1522" spans="1:2" ht="12.75">
      <c r="A1522" s="20"/>
      <c r="B1522" s="20"/>
    </row>
    <row r="1523" spans="1:2" ht="12.75">
      <c r="A1523" s="20"/>
      <c r="B1523" s="20"/>
    </row>
    <row r="1524" spans="1:2" ht="12.75">
      <c r="A1524" s="20"/>
      <c r="B1524" s="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1"/>
  <sheetViews>
    <sheetView tabSelected="1" zoomScale="85" zoomScaleNormal="85" zoomScalePageLayoutView="0" workbookViewId="0" topLeftCell="A1">
      <selection activeCell="U24" sqref="U24"/>
    </sheetView>
  </sheetViews>
  <sheetFormatPr defaultColWidth="9.00390625" defaultRowHeight="12.75"/>
  <cols>
    <col min="1" max="1" width="4.875" style="25" bestFit="1" customWidth="1"/>
    <col min="2" max="2" width="6.00390625" style="25" bestFit="1" customWidth="1"/>
    <col min="3" max="3" width="5.625" style="25" customWidth="1"/>
    <col min="4" max="4" width="8.875" style="25" customWidth="1"/>
    <col min="5" max="5" width="5.00390625" style="25" bestFit="1" customWidth="1"/>
    <col min="6" max="6" width="24.00390625" style="25" bestFit="1" customWidth="1"/>
    <col min="7" max="7" width="20.375" style="25" bestFit="1" customWidth="1"/>
    <col min="8" max="8" width="22.625" style="25" bestFit="1" customWidth="1"/>
    <col min="9" max="9" width="9.00390625" style="25" customWidth="1"/>
    <col min="10" max="10" width="11.625" style="25" customWidth="1"/>
    <col min="11" max="11" width="13.25390625" style="25" customWidth="1"/>
    <col min="12" max="12" width="6.625" style="26" bestFit="1" customWidth="1"/>
    <col min="13" max="13" width="6.625" style="30" bestFit="1" customWidth="1"/>
    <col min="14" max="17" width="6.00390625" style="25" bestFit="1" customWidth="1"/>
    <col min="18" max="18" width="6.625" style="25" bestFit="1" customWidth="1"/>
    <col min="19" max="19" width="8.625" style="30" bestFit="1" customWidth="1"/>
    <col min="20" max="20" width="11.125" style="25" customWidth="1"/>
    <col min="21" max="21" width="18.25390625" style="25" bestFit="1" customWidth="1"/>
    <col min="22" max="16384" width="9.125" style="25" customWidth="1"/>
  </cols>
  <sheetData>
    <row r="1" spans="3:18" ht="20.25">
      <c r="C1" s="35" t="s">
        <v>36</v>
      </c>
      <c r="F1" s="77"/>
      <c r="G1" s="22"/>
      <c r="H1" s="22"/>
      <c r="I1" s="22"/>
      <c r="J1" s="24"/>
      <c r="L1" s="23"/>
      <c r="M1" s="71"/>
      <c r="N1" s="22"/>
      <c r="O1" s="22"/>
      <c r="P1" s="22"/>
      <c r="Q1" s="22"/>
      <c r="R1" s="40"/>
    </row>
    <row r="2" spans="3:19" s="41" customFormat="1" ht="21" thickBot="1">
      <c r="C2" s="35" t="s">
        <v>181</v>
      </c>
      <c r="F2" s="78"/>
      <c r="G2" s="22"/>
      <c r="H2" s="78"/>
      <c r="I2" s="22"/>
      <c r="J2" s="78"/>
      <c r="K2" s="78"/>
      <c r="L2" s="79"/>
      <c r="M2" s="80"/>
      <c r="N2" s="78"/>
      <c r="O2" s="78"/>
      <c r="P2" s="78"/>
      <c r="Q2" s="78"/>
      <c r="R2" s="81"/>
      <c r="S2" s="82"/>
    </row>
    <row r="3" spans="1:22" ht="12.75" customHeight="1">
      <c r="A3" s="13" t="s">
        <v>18</v>
      </c>
      <c r="B3" s="13" t="s">
        <v>8</v>
      </c>
      <c r="C3" s="16" t="s">
        <v>24</v>
      </c>
      <c r="D3" s="16" t="s">
        <v>25</v>
      </c>
      <c r="E3" s="16" t="s">
        <v>2</v>
      </c>
      <c r="F3" s="16" t="s">
        <v>3</v>
      </c>
      <c r="G3" s="16" t="s">
        <v>21</v>
      </c>
      <c r="H3" s="16" t="s">
        <v>10</v>
      </c>
      <c r="I3" s="16" t="s">
        <v>11</v>
      </c>
      <c r="J3" s="16" t="s">
        <v>7</v>
      </c>
      <c r="K3" s="16" t="s">
        <v>4</v>
      </c>
      <c r="L3" s="11" t="s">
        <v>1</v>
      </c>
      <c r="M3" s="9" t="s">
        <v>0</v>
      </c>
      <c r="N3" s="14" t="s">
        <v>182</v>
      </c>
      <c r="O3" s="14"/>
      <c r="P3" s="14"/>
      <c r="Q3" s="14"/>
      <c r="R3" s="14"/>
      <c r="S3" s="14"/>
      <c r="T3" s="18" t="s">
        <v>9</v>
      </c>
      <c r="U3" s="18" t="s">
        <v>32</v>
      </c>
      <c r="V3" s="13" t="s">
        <v>18</v>
      </c>
    </row>
    <row r="4" spans="1:22" s="27" customFormat="1" ht="12" thickBot="1">
      <c r="A4" s="5"/>
      <c r="B4" s="12"/>
      <c r="C4" s="15"/>
      <c r="D4" s="15"/>
      <c r="E4" s="15"/>
      <c r="F4" s="15"/>
      <c r="G4" s="15"/>
      <c r="H4" s="15"/>
      <c r="I4" s="15"/>
      <c r="J4" s="15"/>
      <c r="K4" s="15"/>
      <c r="L4" s="10"/>
      <c r="M4" s="8"/>
      <c r="N4" s="37">
        <v>1</v>
      </c>
      <c r="O4" s="37">
        <v>2</v>
      </c>
      <c r="P4" s="37">
        <v>3</v>
      </c>
      <c r="Q4" s="37">
        <v>4</v>
      </c>
      <c r="R4" s="83" t="s">
        <v>6</v>
      </c>
      <c r="S4" s="39" t="s">
        <v>0</v>
      </c>
      <c r="T4" s="17"/>
      <c r="U4" s="17"/>
      <c r="V4" s="5"/>
    </row>
    <row r="5" spans="1:22" ht="12.75">
      <c r="A5" s="20"/>
      <c r="B5" s="20"/>
      <c r="C5" s="20"/>
      <c r="D5" s="20"/>
      <c r="E5" s="20"/>
      <c r="F5" s="31" t="s">
        <v>127</v>
      </c>
      <c r="G5" s="20"/>
      <c r="H5" s="20"/>
      <c r="I5" s="20"/>
      <c r="J5" s="46"/>
      <c r="K5" s="42"/>
      <c r="L5" s="19"/>
      <c r="M5" s="32"/>
      <c r="N5" s="20"/>
      <c r="O5" s="72"/>
      <c r="P5" s="72"/>
      <c r="Q5" s="20"/>
      <c r="R5" s="20"/>
      <c r="S5" s="32"/>
      <c r="T5" s="20"/>
      <c r="U5" s="20"/>
      <c r="V5" s="20"/>
    </row>
    <row r="6" spans="1:22" ht="12.75">
      <c r="A6" s="20">
        <v>12</v>
      </c>
      <c r="B6" s="20">
        <v>1</v>
      </c>
      <c r="C6" s="20" t="s">
        <v>27</v>
      </c>
      <c r="D6" s="20" t="s">
        <v>132</v>
      </c>
      <c r="E6" s="20">
        <v>44</v>
      </c>
      <c r="F6" s="20" t="s">
        <v>194</v>
      </c>
      <c r="G6" s="20" t="s">
        <v>134</v>
      </c>
      <c r="H6" s="20" t="s">
        <v>23</v>
      </c>
      <c r="I6" s="20" t="s">
        <v>20</v>
      </c>
      <c r="J6" s="46">
        <v>26881</v>
      </c>
      <c r="K6" s="42" t="s">
        <v>52</v>
      </c>
      <c r="L6" s="19">
        <v>42.25</v>
      </c>
      <c r="M6" s="32">
        <v>1.2</v>
      </c>
      <c r="N6" s="20">
        <v>40</v>
      </c>
      <c r="O6" s="72">
        <v>42.5</v>
      </c>
      <c r="P6" s="72">
        <v>42.5</v>
      </c>
      <c r="Q6" s="20"/>
      <c r="R6" s="20">
        <v>40</v>
      </c>
      <c r="S6" s="32">
        <f aca="true" t="shared" si="0" ref="S6:S11">R6*M6</f>
        <v>48</v>
      </c>
      <c r="T6" s="20"/>
      <c r="U6" s="20" t="s">
        <v>186</v>
      </c>
      <c r="V6" s="20">
        <v>12</v>
      </c>
    </row>
    <row r="7" spans="1:22" ht="12.75">
      <c r="A7" s="20">
        <v>12</v>
      </c>
      <c r="B7" s="20">
        <v>1</v>
      </c>
      <c r="C7" s="20" t="s">
        <v>27</v>
      </c>
      <c r="D7" s="20" t="s">
        <v>132</v>
      </c>
      <c r="E7" s="20">
        <v>48</v>
      </c>
      <c r="F7" s="20" t="s">
        <v>195</v>
      </c>
      <c r="G7" s="20" t="s">
        <v>196</v>
      </c>
      <c r="H7" s="20" t="s">
        <v>196</v>
      </c>
      <c r="I7" s="20" t="s">
        <v>20</v>
      </c>
      <c r="J7" s="46">
        <v>33672</v>
      </c>
      <c r="K7" s="42" t="s">
        <v>19</v>
      </c>
      <c r="L7" s="19">
        <v>47.25</v>
      </c>
      <c r="M7" s="32">
        <v>1.0494</v>
      </c>
      <c r="N7" s="20">
        <v>40</v>
      </c>
      <c r="O7" s="20">
        <v>45</v>
      </c>
      <c r="P7" s="72">
        <v>47.5</v>
      </c>
      <c r="Q7" s="20"/>
      <c r="R7" s="20">
        <v>45</v>
      </c>
      <c r="S7" s="32">
        <f t="shared" si="0"/>
        <v>47.223000000000006</v>
      </c>
      <c r="T7" s="20" t="s">
        <v>374</v>
      </c>
      <c r="U7" s="20" t="s">
        <v>192</v>
      </c>
      <c r="V7" s="20">
        <v>27</v>
      </c>
    </row>
    <row r="8" spans="1:22" ht="12.75">
      <c r="A8" s="20">
        <v>12</v>
      </c>
      <c r="B8" s="20">
        <v>1</v>
      </c>
      <c r="C8" s="20" t="s">
        <v>27</v>
      </c>
      <c r="D8" s="20" t="s">
        <v>132</v>
      </c>
      <c r="E8" s="20">
        <v>56</v>
      </c>
      <c r="F8" s="20" t="s">
        <v>202</v>
      </c>
      <c r="G8" s="20" t="s">
        <v>203</v>
      </c>
      <c r="H8" s="20" t="s">
        <v>23</v>
      </c>
      <c r="I8" s="20" t="s">
        <v>20</v>
      </c>
      <c r="J8" s="46">
        <v>30789</v>
      </c>
      <c r="K8" s="20" t="s">
        <v>19</v>
      </c>
      <c r="L8" s="19">
        <v>55.5</v>
      </c>
      <c r="M8" s="32">
        <v>0.9208</v>
      </c>
      <c r="N8" s="20">
        <v>55</v>
      </c>
      <c r="O8" s="20">
        <v>60</v>
      </c>
      <c r="P8" s="20">
        <v>62.5</v>
      </c>
      <c r="Q8" s="20"/>
      <c r="R8" s="20">
        <v>62.5</v>
      </c>
      <c r="S8" s="32">
        <f t="shared" si="0"/>
        <v>57.55</v>
      </c>
      <c r="T8" s="20" t="s">
        <v>373</v>
      </c>
      <c r="U8" s="20"/>
      <c r="V8" s="20">
        <v>48</v>
      </c>
    </row>
    <row r="9" spans="1:22" ht="12.75">
      <c r="A9" s="20">
        <v>12</v>
      </c>
      <c r="B9" s="20">
        <v>1</v>
      </c>
      <c r="C9" s="20" t="s">
        <v>27</v>
      </c>
      <c r="D9" s="20" t="s">
        <v>132</v>
      </c>
      <c r="E9" s="20">
        <v>67.5</v>
      </c>
      <c r="F9" s="20" t="s">
        <v>187</v>
      </c>
      <c r="G9" s="20" t="s">
        <v>188</v>
      </c>
      <c r="H9" s="20" t="s">
        <v>188</v>
      </c>
      <c r="I9" s="20" t="s">
        <v>20</v>
      </c>
      <c r="J9" s="46">
        <v>30984</v>
      </c>
      <c r="K9" s="20" t="s">
        <v>19</v>
      </c>
      <c r="L9" s="19">
        <v>62</v>
      </c>
      <c r="M9" s="32">
        <v>0.8358</v>
      </c>
      <c r="N9" s="20">
        <v>20</v>
      </c>
      <c r="O9" s="20">
        <v>25</v>
      </c>
      <c r="P9" s="20">
        <v>30</v>
      </c>
      <c r="Q9" s="20"/>
      <c r="R9" s="20">
        <v>30</v>
      </c>
      <c r="S9" s="32">
        <f t="shared" si="0"/>
        <v>25.073999999999998</v>
      </c>
      <c r="T9" s="20"/>
      <c r="U9" s="20"/>
      <c r="V9" s="20">
        <v>12</v>
      </c>
    </row>
    <row r="10" spans="1:22" ht="12.75">
      <c r="A10" s="20">
        <v>12</v>
      </c>
      <c r="B10" s="20">
        <v>1</v>
      </c>
      <c r="C10" s="20" t="s">
        <v>27</v>
      </c>
      <c r="D10" s="20" t="s">
        <v>132</v>
      </c>
      <c r="E10" s="20">
        <v>75</v>
      </c>
      <c r="F10" s="20" t="s">
        <v>193</v>
      </c>
      <c r="G10" s="20" t="s">
        <v>147</v>
      </c>
      <c r="H10" s="20" t="s">
        <v>35</v>
      </c>
      <c r="I10" s="20" t="s">
        <v>20</v>
      </c>
      <c r="J10" s="46">
        <v>33522</v>
      </c>
      <c r="K10" s="42" t="s">
        <v>19</v>
      </c>
      <c r="L10" s="19">
        <v>67.65</v>
      </c>
      <c r="M10" s="32">
        <v>0.7769</v>
      </c>
      <c r="N10" s="20">
        <v>35</v>
      </c>
      <c r="O10" s="20">
        <v>40</v>
      </c>
      <c r="P10" s="72">
        <v>42.5</v>
      </c>
      <c r="Q10" s="20"/>
      <c r="R10" s="20">
        <v>40</v>
      </c>
      <c r="S10" s="32">
        <f t="shared" si="0"/>
        <v>31.076</v>
      </c>
      <c r="T10" s="20" t="s">
        <v>375</v>
      </c>
      <c r="U10" s="20"/>
      <c r="V10" s="20">
        <v>21</v>
      </c>
    </row>
    <row r="11" spans="1:22" ht="12.75">
      <c r="A11" s="20">
        <v>5</v>
      </c>
      <c r="B11" s="20">
        <v>2</v>
      </c>
      <c r="C11" s="20" t="s">
        <v>27</v>
      </c>
      <c r="D11" s="20" t="s">
        <v>132</v>
      </c>
      <c r="E11" s="20">
        <v>75</v>
      </c>
      <c r="F11" s="20" t="s">
        <v>248</v>
      </c>
      <c r="G11" s="20" t="s">
        <v>134</v>
      </c>
      <c r="H11" s="20" t="s">
        <v>197</v>
      </c>
      <c r="I11" s="20" t="s">
        <v>20</v>
      </c>
      <c r="J11" s="46">
        <v>29435</v>
      </c>
      <c r="K11" s="20" t="s">
        <v>19</v>
      </c>
      <c r="L11" s="19">
        <v>69.1</v>
      </c>
      <c r="M11" s="32">
        <v>0.7666</v>
      </c>
      <c r="N11" s="20">
        <v>40</v>
      </c>
      <c r="O11" s="72">
        <v>45</v>
      </c>
      <c r="P11" s="72">
        <v>45</v>
      </c>
      <c r="Q11" s="20"/>
      <c r="R11" s="20">
        <v>40</v>
      </c>
      <c r="S11" s="32">
        <f t="shared" si="0"/>
        <v>30.663999999999998</v>
      </c>
      <c r="T11" s="20"/>
      <c r="U11" s="20" t="s">
        <v>189</v>
      </c>
      <c r="V11" s="20">
        <v>5</v>
      </c>
    </row>
    <row r="12" spans="1:22" ht="12.75">
      <c r="A12" s="20"/>
      <c r="B12" s="20"/>
      <c r="C12" s="20"/>
      <c r="D12" s="20"/>
      <c r="E12" s="20"/>
      <c r="F12" s="31" t="s">
        <v>130</v>
      </c>
      <c r="G12" s="20"/>
      <c r="H12" s="20"/>
      <c r="I12" s="20"/>
      <c r="J12" s="46"/>
      <c r="K12" s="42"/>
      <c r="L12" s="19"/>
      <c r="M12" s="32"/>
      <c r="N12" s="20"/>
      <c r="O12" s="20"/>
      <c r="P12" s="20"/>
      <c r="Q12" s="20"/>
      <c r="R12" s="20"/>
      <c r="S12" s="32"/>
      <c r="T12" s="20"/>
      <c r="U12" s="20"/>
      <c r="V12" s="20"/>
    </row>
    <row r="13" spans="1:22" ht="12.75">
      <c r="A13" s="20">
        <v>12</v>
      </c>
      <c r="B13" s="20">
        <v>1</v>
      </c>
      <c r="C13" s="20" t="s">
        <v>27</v>
      </c>
      <c r="D13" s="20" t="s">
        <v>132</v>
      </c>
      <c r="E13" s="20">
        <v>44</v>
      </c>
      <c r="F13" s="20" t="s">
        <v>184</v>
      </c>
      <c r="G13" s="20" t="s">
        <v>185</v>
      </c>
      <c r="H13" s="20" t="s">
        <v>23</v>
      </c>
      <c r="I13" s="20" t="s">
        <v>20</v>
      </c>
      <c r="J13" s="46">
        <v>38847</v>
      </c>
      <c r="K13" s="20" t="s">
        <v>137</v>
      </c>
      <c r="L13" s="19">
        <v>30.1</v>
      </c>
      <c r="M13" s="32">
        <v>1.6154</v>
      </c>
      <c r="N13" s="20">
        <v>20</v>
      </c>
      <c r="O13" s="20">
        <v>22.5</v>
      </c>
      <c r="P13" s="20">
        <v>25</v>
      </c>
      <c r="Q13" s="20"/>
      <c r="R13" s="20">
        <v>25</v>
      </c>
      <c r="S13" s="32">
        <f aca="true" t="shared" si="1" ref="S13:S51">R13*M13</f>
        <v>40.385</v>
      </c>
      <c r="T13" s="20"/>
      <c r="U13" s="20" t="s">
        <v>207</v>
      </c>
      <c r="V13" s="20">
        <v>12</v>
      </c>
    </row>
    <row r="14" spans="1:22" ht="12.75">
      <c r="A14" s="20">
        <v>5</v>
      </c>
      <c r="B14" s="20">
        <v>2</v>
      </c>
      <c r="C14" s="20" t="s">
        <v>27</v>
      </c>
      <c r="D14" s="20" t="s">
        <v>132</v>
      </c>
      <c r="E14" s="20">
        <v>44</v>
      </c>
      <c r="F14" s="20" t="s">
        <v>183</v>
      </c>
      <c r="G14" s="20" t="s">
        <v>134</v>
      </c>
      <c r="H14" s="20" t="s">
        <v>23</v>
      </c>
      <c r="I14" s="20" t="s">
        <v>20</v>
      </c>
      <c r="J14" s="46">
        <v>39667</v>
      </c>
      <c r="K14" s="20" t="s">
        <v>137</v>
      </c>
      <c r="L14" s="19">
        <v>31.8</v>
      </c>
      <c r="M14" s="32">
        <v>1.6154</v>
      </c>
      <c r="N14" s="20">
        <v>20</v>
      </c>
      <c r="O14" s="20">
        <v>22.5</v>
      </c>
      <c r="P14" s="20">
        <v>25</v>
      </c>
      <c r="Q14" s="20"/>
      <c r="R14" s="20">
        <v>25</v>
      </c>
      <c r="S14" s="32">
        <f t="shared" si="1"/>
        <v>40.385</v>
      </c>
      <c r="T14" s="20"/>
      <c r="U14" s="20" t="s">
        <v>189</v>
      </c>
      <c r="V14" s="20">
        <v>5</v>
      </c>
    </row>
    <row r="15" spans="1:22" ht="12.75">
      <c r="A15" s="20">
        <v>12</v>
      </c>
      <c r="B15" s="20">
        <v>1</v>
      </c>
      <c r="C15" s="20" t="s">
        <v>27</v>
      </c>
      <c r="D15" s="20" t="s">
        <v>132</v>
      </c>
      <c r="E15" s="20">
        <v>56</v>
      </c>
      <c r="F15" s="20" t="s">
        <v>204</v>
      </c>
      <c r="G15" s="20" t="s">
        <v>205</v>
      </c>
      <c r="H15" s="20" t="s">
        <v>23</v>
      </c>
      <c r="I15" s="20" t="s">
        <v>20</v>
      </c>
      <c r="J15" s="46">
        <v>28235</v>
      </c>
      <c r="K15" s="42" t="s">
        <v>151</v>
      </c>
      <c r="L15" s="19">
        <v>54</v>
      </c>
      <c r="M15" s="32">
        <v>0.9138</v>
      </c>
      <c r="N15" s="20">
        <v>60</v>
      </c>
      <c r="O15" s="20">
        <v>65</v>
      </c>
      <c r="P15" s="72">
        <v>77.5</v>
      </c>
      <c r="Q15" s="20"/>
      <c r="R15" s="20">
        <v>65</v>
      </c>
      <c r="S15" s="32">
        <f t="shared" si="1"/>
        <v>59.397</v>
      </c>
      <c r="T15" s="20"/>
      <c r="U15" s="20"/>
      <c r="V15" s="20">
        <v>12</v>
      </c>
    </row>
    <row r="16" spans="1:22" ht="12.75">
      <c r="A16" s="20">
        <v>12</v>
      </c>
      <c r="B16" s="20">
        <v>1</v>
      </c>
      <c r="C16" s="20" t="s">
        <v>27</v>
      </c>
      <c r="D16" s="20" t="s">
        <v>132</v>
      </c>
      <c r="E16" s="20">
        <v>60</v>
      </c>
      <c r="F16" s="20" t="s">
        <v>200</v>
      </c>
      <c r="G16" s="20" t="s">
        <v>201</v>
      </c>
      <c r="H16" s="20" t="s">
        <v>23</v>
      </c>
      <c r="I16" s="20" t="s">
        <v>20</v>
      </c>
      <c r="J16" s="46">
        <v>35786</v>
      </c>
      <c r="K16" s="20" t="s">
        <v>118</v>
      </c>
      <c r="L16" s="19">
        <v>59.2</v>
      </c>
      <c r="M16" s="32">
        <v>0.8489</v>
      </c>
      <c r="N16" s="20">
        <v>55</v>
      </c>
      <c r="O16" s="20">
        <v>60</v>
      </c>
      <c r="P16" s="20">
        <v>62.5</v>
      </c>
      <c r="Q16" s="20"/>
      <c r="R16" s="20">
        <v>62.5</v>
      </c>
      <c r="S16" s="32">
        <f t="shared" si="1"/>
        <v>53.05625</v>
      </c>
      <c r="T16" s="20"/>
      <c r="U16" s="20" t="s">
        <v>247</v>
      </c>
      <c r="V16" s="20">
        <v>12</v>
      </c>
    </row>
    <row r="17" spans="1:22" ht="12.75">
      <c r="A17" s="20">
        <v>12</v>
      </c>
      <c r="B17" s="20">
        <v>1</v>
      </c>
      <c r="C17" s="20" t="s">
        <v>27</v>
      </c>
      <c r="D17" s="20" t="s">
        <v>132</v>
      </c>
      <c r="E17" s="20">
        <v>60</v>
      </c>
      <c r="F17" s="20" t="s">
        <v>198</v>
      </c>
      <c r="G17" s="20" t="s">
        <v>134</v>
      </c>
      <c r="H17" s="20" t="s">
        <v>23</v>
      </c>
      <c r="I17" s="20" t="s">
        <v>20</v>
      </c>
      <c r="J17" s="46">
        <v>26748</v>
      </c>
      <c r="K17" s="42" t="s">
        <v>52</v>
      </c>
      <c r="L17" s="19">
        <v>58.45</v>
      </c>
      <c r="M17" s="32">
        <v>0.8746</v>
      </c>
      <c r="N17" s="20">
        <v>55</v>
      </c>
      <c r="O17" s="20">
        <v>65</v>
      </c>
      <c r="P17" s="72">
        <v>72.5</v>
      </c>
      <c r="Q17" s="20"/>
      <c r="R17" s="20">
        <v>65</v>
      </c>
      <c r="S17" s="32">
        <f t="shared" si="1"/>
        <v>56.849000000000004</v>
      </c>
      <c r="T17" s="20"/>
      <c r="U17" s="20" t="s">
        <v>189</v>
      </c>
      <c r="V17" s="20">
        <v>12</v>
      </c>
    </row>
    <row r="18" spans="1:22" ht="12.75">
      <c r="A18" s="20">
        <v>12</v>
      </c>
      <c r="B18" s="20">
        <v>1</v>
      </c>
      <c r="C18" s="20" t="s">
        <v>27</v>
      </c>
      <c r="D18" s="20" t="s">
        <v>132</v>
      </c>
      <c r="E18" s="20">
        <v>60</v>
      </c>
      <c r="F18" s="20" t="s">
        <v>208</v>
      </c>
      <c r="G18" s="20" t="s">
        <v>205</v>
      </c>
      <c r="H18" s="20" t="s">
        <v>23</v>
      </c>
      <c r="I18" s="20" t="s">
        <v>20</v>
      </c>
      <c r="J18" s="46">
        <v>29407</v>
      </c>
      <c r="K18" s="20" t="s">
        <v>19</v>
      </c>
      <c r="L18" s="19">
        <v>58.7</v>
      </c>
      <c r="M18" s="32">
        <v>0.8316</v>
      </c>
      <c r="N18" s="20">
        <v>75</v>
      </c>
      <c r="O18" s="20">
        <v>77.5</v>
      </c>
      <c r="P18" s="20">
        <v>80</v>
      </c>
      <c r="Q18" s="20"/>
      <c r="R18" s="20">
        <v>80</v>
      </c>
      <c r="S18" s="32">
        <f t="shared" si="1"/>
        <v>66.528</v>
      </c>
      <c r="T18" s="20"/>
      <c r="U18" s="20"/>
      <c r="V18" s="20">
        <v>12</v>
      </c>
    </row>
    <row r="19" spans="1:22" ht="12.75">
      <c r="A19" s="20">
        <v>5</v>
      </c>
      <c r="B19" s="20">
        <v>2</v>
      </c>
      <c r="C19" s="20" t="s">
        <v>27</v>
      </c>
      <c r="D19" s="20" t="s">
        <v>132</v>
      </c>
      <c r="E19" s="20">
        <v>60</v>
      </c>
      <c r="F19" s="20" t="s">
        <v>198</v>
      </c>
      <c r="G19" s="20" t="s">
        <v>134</v>
      </c>
      <c r="H19" s="20" t="s">
        <v>23</v>
      </c>
      <c r="I19" s="20" t="s">
        <v>20</v>
      </c>
      <c r="J19" s="46">
        <v>26748</v>
      </c>
      <c r="K19" s="20" t="s">
        <v>19</v>
      </c>
      <c r="L19" s="19">
        <v>58.45</v>
      </c>
      <c r="M19" s="32">
        <v>0.8345</v>
      </c>
      <c r="N19" s="20">
        <v>55</v>
      </c>
      <c r="O19" s="20">
        <v>65</v>
      </c>
      <c r="P19" s="72">
        <v>72.5</v>
      </c>
      <c r="Q19" s="20"/>
      <c r="R19" s="20">
        <v>65</v>
      </c>
      <c r="S19" s="32">
        <f t="shared" si="1"/>
        <v>54.2425</v>
      </c>
      <c r="T19" s="20"/>
      <c r="U19" s="20" t="s">
        <v>189</v>
      </c>
      <c r="V19" s="20">
        <v>5</v>
      </c>
    </row>
    <row r="20" spans="1:22" ht="12.75">
      <c r="A20" s="20">
        <v>12</v>
      </c>
      <c r="B20" s="20">
        <v>1</v>
      </c>
      <c r="C20" s="20" t="s">
        <v>27</v>
      </c>
      <c r="D20" s="20" t="s">
        <v>132</v>
      </c>
      <c r="E20" s="20">
        <v>67.5</v>
      </c>
      <c r="F20" s="20" t="s">
        <v>206</v>
      </c>
      <c r="G20" s="20" t="s">
        <v>201</v>
      </c>
      <c r="H20" s="20" t="s">
        <v>23</v>
      </c>
      <c r="I20" s="20" t="s">
        <v>20</v>
      </c>
      <c r="J20" s="46">
        <v>27668</v>
      </c>
      <c r="K20" s="20" t="s">
        <v>151</v>
      </c>
      <c r="L20" s="19">
        <v>64.1</v>
      </c>
      <c r="M20" s="32">
        <v>0.7682</v>
      </c>
      <c r="N20" s="20">
        <v>75</v>
      </c>
      <c r="O20" s="20">
        <v>80</v>
      </c>
      <c r="P20" s="72">
        <v>82.5</v>
      </c>
      <c r="Q20" s="20"/>
      <c r="R20" s="20">
        <v>80</v>
      </c>
      <c r="S20" s="32">
        <f t="shared" si="1"/>
        <v>61.456</v>
      </c>
      <c r="T20" s="20"/>
      <c r="U20" s="20" t="s">
        <v>199</v>
      </c>
      <c r="V20" s="20">
        <v>12</v>
      </c>
    </row>
    <row r="21" spans="1:22" ht="12.75">
      <c r="A21" s="20">
        <v>12</v>
      </c>
      <c r="B21" s="20">
        <v>1</v>
      </c>
      <c r="C21" s="20" t="s">
        <v>27</v>
      </c>
      <c r="D21" s="20" t="s">
        <v>132</v>
      </c>
      <c r="E21" s="20">
        <v>67.5</v>
      </c>
      <c r="F21" s="20" t="s">
        <v>209</v>
      </c>
      <c r="G21" s="20" t="s">
        <v>147</v>
      </c>
      <c r="H21" s="20" t="s">
        <v>35</v>
      </c>
      <c r="I21" s="20" t="s">
        <v>20</v>
      </c>
      <c r="J21" s="46">
        <v>30949</v>
      </c>
      <c r="K21" s="42" t="s">
        <v>19</v>
      </c>
      <c r="L21" s="19">
        <v>66</v>
      </c>
      <c r="M21" s="32">
        <v>0.7408</v>
      </c>
      <c r="N21" s="72">
        <v>115</v>
      </c>
      <c r="O21" s="20">
        <v>115</v>
      </c>
      <c r="P21" s="20">
        <v>125</v>
      </c>
      <c r="Q21" s="20"/>
      <c r="R21" s="20">
        <v>125</v>
      </c>
      <c r="S21" s="32">
        <f t="shared" si="1"/>
        <v>92.60000000000001</v>
      </c>
      <c r="T21" s="20" t="s">
        <v>373</v>
      </c>
      <c r="U21" s="20"/>
      <c r="V21" s="20">
        <v>48</v>
      </c>
    </row>
    <row r="22" spans="1:22" ht="12.75">
      <c r="A22" s="20">
        <v>5</v>
      </c>
      <c r="B22" s="20">
        <v>2</v>
      </c>
      <c r="C22" s="20" t="s">
        <v>27</v>
      </c>
      <c r="D22" s="20" t="s">
        <v>132</v>
      </c>
      <c r="E22" s="20">
        <v>67.5</v>
      </c>
      <c r="F22" s="20" t="s">
        <v>210</v>
      </c>
      <c r="G22" s="20" t="s">
        <v>211</v>
      </c>
      <c r="H22" s="20" t="s">
        <v>23</v>
      </c>
      <c r="I22" s="20" t="s">
        <v>20</v>
      </c>
      <c r="J22" s="46">
        <v>30302</v>
      </c>
      <c r="K22" s="20" t="s">
        <v>19</v>
      </c>
      <c r="L22" s="19">
        <v>65.1</v>
      </c>
      <c r="M22" s="32">
        <v>0.7503</v>
      </c>
      <c r="N22" s="20">
        <v>115</v>
      </c>
      <c r="O22" s="20">
        <v>122.5</v>
      </c>
      <c r="P22" s="72">
        <v>127.5</v>
      </c>
      <c r="Q22" s="20"/>
      <c r="R22" s="20">
        <v>122.5</v>
      </c>
      <c r="S22" s="32">
        <f t="shared" si="1"/>
        <v>91.91175</v>
      </c>
      <c r="T22" s="20" t="s">
        <v>374</v>
      </c>
      <c r="U22" s="20"/>
      <c r="V22" s="20">
        <v>20</v>
      </c>
    </row>
    <row r="23" spans="1:22" ht="12.75">
      <c r="A23" s="20">
        <v>12</v>
      </c>
      <c r="B23" s="20">
        <v>1</v>
      </c>
      <c r="C23" s="20" t="s">
        <v>27</v>
      </c>
      <c r="D23" s="20" t="s">
        <v>132</v>
      </c>
      <c r="E23" s="20">
        <v>67.5</v>
      </c>
      <c r="F23" s="20" t="s">
        <v>190</v>
      </c>
      <c r="G23" s="20" t="s">
        <v>191</v>
      </c>
      <c r="H23" s="20" t="s">
        <v>23</v>
      </c>
      <c r="I23" s="20" t="s">
        <v>20</v>
      </c>
      <c r="J23" s="46">
        <v>36761</v>
      </c>
      <c r="K23" s="20" t="s">
        <v>142</v>
      </c>
      <c r="L23" s="19">
        <v>62</v>
      </c>
      <c r="M23" s="32">
        <v>0.8336</v>
      </c>
      <c r="N23" s="20">
        <v>30</v>
      </c>
      <c r="O23" s="20">
        <v>35</v>
      </c>
      <c r="P23" s="72">
        <v>37.5</v>
      </c>
      <c r="Q23" s="20"/>
      <c r="R23" s="20">
        <v>35</v>
      </c>
      <c r="S23" s="32">
        <f t="shared" si="1"/>
        <v>29.176000000000002</v>
      </c>
      <c r="T23" s="20"/>
      <c r="U23" s="20" t="s">
        <v>1847</v>
      </c>
      <c r="V23" s="20">
        <v>12</v>
      </c>
    </row>
    <row r="24" spans="1:22" ht="12" customHeight="1">
      <c r="A24" s="20">
        <v>12</v>
      </c>
      <c r="B24" s="20">
        <v>1</v>
      </c>
      <c r="C24" s="20" t="s">
        <v>27</v>
      </c>
      <c r="D24" s="20" t="s">
        <v>132</v>
      </c>
      <c r="E24" s="20">
        <v>75</v>
      </c>
      <c r="F24" s="20" t="s">
        <v>212</v>
      </c>
      <c r="G24" s="20" t="s">
        <v>55</v>
      </c>
      <c r="H24" s="20" t="s">
        <v>35</v>
      </c>
      <c r="I24" s="20" t="s">
        <v>20</v>
      </c>
      <c r="J24" s="46">
        <v>26971</v>
      </c>
      <c r="K24" s="42" t="s">
        <v>151</v>
      </c>
      <c r="L24" s="19">
        <v>73</v>
      </c>
      <c r="M24" s="32">
        <v>0.6999</v>
      </c>
      <c r="N24" s="20">
        <v>105</v>
      </c>
      <c r="O24" s="20">
        <v>110</v>
      </c>
      <c r="P24" s="20">
        <v>115</v>
      </c>
      <c r="Q24" s="20"/>
      <c r="R24" s="20">
        <v>115</v>
      </c>
      <c r="S24" s="32">
        <f t="shared" si="1"/>
        <v>80.4885</v>
      </c>
      <c r="T24" s="20"/>
      <c r="U24" s="20"/>
      <c r="V24" s="20">
        <v>12</v>
      </c>
    </row>
    <row r="25" spans="1:22" ht="12.75">
      <c r="A25" s="20">
        <v>5</v>
      </c>
      <c r="B25" s="20">
        <v>2</v>
      </c>
      <c r="C25" s="20" t="s">
        <v>27</v>
      </c>
      <c r="D25" s="20" t="s">
        <v>132</v>
      </c>
      <c r="E25" s="20">
        <v>75</v>
      </c>
      <c r="F25" s="20" t="s">
        <v>342</v>
      </c>
      <c r="G25" s="20" t="s">
        <v>228</v>
      </c>
      <c r="H25" s="20" t="s">
        <v>23</v>
      </c>
      <c r="I25" s="20" t="s">
        <v>20</v>
      </c>
      <c r="J25" s="46">
        <v>28656</v>
      </c>
      <c r="K25" s="42" t="s">
        <v>151</v>
      </c>
      <c r="L25" s="19">
        <v>68.25</v>
      </c>
      <c r="M25" s="32">
        <v>0.7183</v>
      </c>
      <c r="N25" s="20">
        <v>60</v>
      </c>
      <c r="O25" s="20">
        <v>65</v>
      </c>
      <c r="P25" s="20">
        <v>70</v>
      </c>
      <c r="Q25" s="20"/>
      <c r="R25" s="20">
        <v>70</v>
      </c>
      <c r="S25" s="32">
        <f t="shared" si="1"/>
        <v>50.281000000000006</v>
      </c>
      <c r="T25" s="20"/>
      <c r="U25" s="20" t="s">
        <v>343</v>
      </c>
      <c r="V25" s="20">
        <v>5</v>
      </c>
    </row>
    <row r="26" spans="1:22" ht="12.75">
      <c r="A26" s="20">
        <v>12</v>
      </c>
      <c r="B26" s="20">
        <v>1</v>
      </c>
      <c r="C26" s="20" t="s">
        <v>27</v>
      </c>
      <c r="D26" s="20" t="s">
        <v>132</v>
      </c>
      <c r="E26" s="20">
        <v>75</v>
      </c>
      <c r="F26" s="20" t="s">
        <v>214</v>
      </c>
      <c r="G26" s="20" t="s">
        <v>72</v>
      </c>
      <c r="H26" s="20" t="s">
        <v>35</v>
      </c>
      <c r="I26" s="20" t="s">
        <v>20</v>
      </c>
      <c r="J26" s="46">
        <v>29681</v>
      </c>
      <c r="K26" s="20" t="s">
        <v>19</v>
      </c>
      <c r="L26" s="19">
        <v>74.25</v>
      </c>
      <c r="M26" s="32">
        <v>0.6694</v>
      </c>
      <c r="N26" s="20">
        <v>115</v>
      </c>
      <c r="O26" s="20">
        <v>120</v>
      </c>
      <c r="P26" s="20">
        <v>122.5</v>
      </c>
      <c r="Q26" s="20"/>
      <c r="R26" s="20">
        <v>122.5</v>
      </c>
      <c r="S26" s="32">
        <f t="shared" si="1"/>
        <v>82.0015</v>
      </c>
      <c r="T26" s="20"/>
      <c r="U26" s="20" t="s">
        <v>215</v>
      </c>
      <c r="V26" s="20">
        <v>12</v>
      </c>
    </row>
    <row r="27" spans="1:22" ht="12.75">
      <c r="A27" s="20">
        <v>3</v>
      </c>
      <c r="B27" s="20">
        <v>3</v>
      </c>
      <c r="C27" s="20" t="s">
        <v>27</v>
      </c>
      <c r="D27" s="20" t="s">
        <v>132</v>
      </c>
      <c r="E27" s="20">
        <v>75</v>
      </c>
      <c r="F27" s="20" t="s">
        <v>213</v>
      </c>
      <c r="G27" s="20" t="s">
        <v>203</v>
      </c>
      <c r="H27" s="20" t="s">
        <v>23</v>
      </c>
      <c r="I27" s="20" t="s">
        <v>20</v>
      </c>
      <c r="J27" s="46">
        <v>28894</v>
      </c>
      <c r="K27" s="42" t="s">
        <v>19</v>
      </c>
      <c r="L27" s="19">
        <v>71.75</v>
      </c>
      <c r="M27" s="32">
        <v>0.6882</v>
      </c>
      <c r="N27" s="20">
        <v>82.5</v>
      </c>
      <c r="O27" s="20">
        <v>85</v>
      </c>
      <c r="P27" s="72">
        <v>87.5</v>
      </c>
      <c r="Q27" s="20"/>
      <c r="R27" s="20">
        <v>85</v>
      </c>
      <c r="S27" s="32">
        <f t="shared" si="1"/>
        <v>58.497</v>
      </c>
      <c r="T27" s="20"/>
      <c r="U27" s="20"/>
      <c r="V27" s="20">
        <v>3</v>
      </c>
    </row>
    <row r="28" spans="1:22" ht="12.75">
      <c r="A28" s="20">
        <v>12</v>
      </c>
      <c r="B28" s="20">
        <v>1</v>
      </c>
      <c r="C28" s="20" t="s">
        <v>27</v>
      </c>
      <c r="D28" s="20" t="s">
        <v>132</v>
      </c>
      <c r="E28" s="20">
        <v>82.5</v>
      </c>
      <c r="F28" s="20" t="s">
        <v>218</v>
      </c>
      <c r="G28" s="20" t="s">
        <v>201</v>
      </c>
      <c r="H28" s="20" t="s">
        <v>23</v>
      </c>
      <c r="I28" s="20" t="s">
        <v>20</v>
      </c>
      <c r="J28" s="46">
        <v>27708</v>
      </c>
      <c r="K28" s="20" t="s">
        <v>151</v>
      </c>
      <c r="L28" s="19">
        <v>80.6</v>
      </c>
      <c r="M28" s="32">
        <v>0.6352</v>
      </c>
      <c r="N28" s="20">
        <v>145</v>
      </c>
      <c r="O28" s="72">
        <v>150</v>
      </c>
      <c r="P28" s="72">
        <v>150</v>
      </c>
      <c r="Q28" s="20"/>
      <c r="R28" s="20">
        <v>145</v>
      </c>
      <c r="S28" s="32">
        <f t="shared" si="1"/>
        <v>92.104</v>
      </c>
      <c r="T28" s="20"/>
      <c r="U28" s="20"/>
      <c r="V28" s="20">
        <v>12</v>
      </c>
    </row>
    <row r="29" spans="1:22" ht="12.75">
      <c r="A29" s="20">
        <v>12</v>
      </c>
      <c r="B29" s="20">
        <v>1</v>
      </c>
      <c r="C29" s="20" t="s">
        <v>27</v>
      </c>
      <c r="D29" s="20" t="s">
        <v>132</v>
      </c>
      <c r="E29" s="20">
        <v>82.5</v>
      </c>
      <c r="F29" s="20" t="s">
        <v>225</v>
      </c>
      <c r="G29" s="20" t="s">
        <v>226</v>
      </c>
      <c r="H29" s="20" t="s">
        <v>23</v>
      </c>
      <c r="I29" s="20" t="s">
        <v>20</v>
      </c>
      <c r="J29" s="46">
        <v>25222</v>
      </c>
      <c r="K29" s="42" t="s">
        <v>52</v>
      </c>
      <c r="L29" s="19">
        <v>82.4</v>
      </c>
      <c r="M29" s="32">
        <v>0.7091</v>
      </c>
      <c r="N29" s="20">
        <v>130</v>
      </c>
      <c r="O29" s="20">
        <v>135</v>
      </c>
      <c r="P29" s="72">
        <v>137.5</v>
      </c>
      <c r="Q29" s="20"/>
      <c r="R29" s="20">
        <v>135</v>
      </c>
      <c r="S29" s="32">
        <f t="shared" si="1"/>
        <v>95.7285</v>
      </c>
      <c r="T29" s="20"/>
      <c r="U29" s="20"/>
      <c r="V29" s="20">
        <v>12</v>
      </c>
    </row>
    <row r="30" spans="1:22" ht="12.75">
      <c r="A30" s="20">
        <v>5</v>
      </c>
      <c r="B30" s="20">
        <v>2</v>
      </c>
      <c r="C30" s="20" t="s">
        <v>27</v>
      </c>
      <c r="D30" s="20" t="s">
        <v>132</v>
      </c>
      <c r="E30" s="20">
        <v>82.5</v>
      </c>
      <c r="F30" s="20" t="s">
        <v>347</v>
      </c>
      <c r="G30" s="20" t="s">
        <v>145</v>
      </c>
      <c r="H30" s="20" t="s">
        <v>145</v>
      </c>
      <c r="I30" s="20" t="s">
        <v>20</v>
      </c>
      <c r="J30" s="46">
        <v>26147</v>
      </c>
      <c r="K30" s="20" t="s">
        <v>52</v>
      </c>
      <c r="L30" s="19">
        <v>82.25</v>
      </c>
      <c r="M30" s="32">
        <v>0.6774</v>
      </c>
      <c r="N30" s="20">
        <v>125</v>
      </c>
      <c r="O30" s="20">
        <v>130</v>
      </c>
      <c r="P30" s="72">
        <v>135</v>
      </c>
      <c r="Q30" s="20"/>
      <c r="R30" s="20">
        <v>130</v>
      </c>
      <c r="S30" s="32">
        <f t="shared" si="1"/>
        <v>88.062</v>
      </c>
      <c r="T30" s="20"/>
      <c r="U30" s="20" t="s">
        <v>217</v>
      </c>
      <c r="V30" s="20">
        <v>5</v>
      </c>
    </row>
    <row r="31" spans="1:22" ht="12.75">
      <c r="A31" s="20">
        <v>12</v>
      </c>
      <c r="B31" s="20">
        <v>1</v>
      </c>
      <c r="C31" s="20" t="s">
        <v>27</v>
      </c>
      <c r="D31" s="20" t="s">
        <v>132</v>
      </c>
      <c r="E31" s="20">
        <v>82.5</v>
      </c>
      <c r="F31" s="20" t="s">
        <v>227</v>
      </c>
      <c r="G31" s="20" t="s">
        <v>228</v>
      </c>
      <c r="H31" s="20" t="s">
        <v>23</v>
      </c>
      <c r="I31" s="20" t="s">
        <v>20</v>
      </c>
      <c r="J31" s="46">
        <v>22020</v>
      </c>
      <c r="K31" s="42" t="s">
        <v>158</v>
      </c>
      <c r="L31" s="19">
        <v>82.4</v>
      </c>
      <c r="M31" s="32">
        <v>0.9514</v>
      </c>
      <c r="N31" s="20">
        <v>75</v>
      </c>
      <c r="O31" s="20">
        <v>80</v>
      </c>
      <c r="P31" s="20">
        <v>85</v>
      </c>
      <c r="Q31" s="20"/>
      <c r="R31" s="20">
        <v>85</v>
      </c>
      <c r="S31" s="32">
        <f t="shared" si="1"/>
        <v>80.869</v>
      </c>
      <c r="T31" s="20"/>
      <c r="U31" s="20" t="s">
        <v>229</v>
      </c>
      <c r="V31" s="20">
        <v>12</v>
      </c>
    </row>
    <row r="32" spans="1:22" ht="12.75">
      <c r="A32" s="20">
        <v>12</v>
      </c>
      <c r="B32" s="20">
        <v>1</v>
      </c>
      <c r="C32" s="20" t="s">
        <v>27</v>
      </c>
      <c r="D32" s="20" t="s">
        <v>132</v>
      </c>
      <c r="E32" s="20">
        <v>82.5</v>
      </c>
      <c r="F32" s="20" t="s">
        <v>219</v>
      </c>
      <c r="G32" s="20" t="s">
        <v>220</v>
      </c>
      <c r="H32" s="20" t="s">
        <v>220</v>
      </c>
      <c r="I32" s="20" t="s">
        <v>20</v>
      </c>
      <c r="J32" s="46">
        <v>19958</v>
      </c>
      <c r="K32" s="20" t="s">
        <v>53</v>
      </c>
      <c r="L32" s="19">
        <v>79.7</v>
      </c>
      <c r="M32" s="32">
        <v>1.1837</v>
      </c>
      <c r="N32" s="20">
        <v>90</v>
      </c>
      <c r="O32" s="20">
        <v>100</v>
      </c>
      <c r="P32" s="20">
        <v>105</v>
      </c>
      <c r="Q32" s="20"/>
      <c r="R32" s="20">
        <v>105</v>
      </c>
      <c r="S32" s="32">
        <f t="shared" si="1"/>
        <v>124.2885</v>
      </c>
      <c r="T32" s="20" t="s">
        <v>370</v>
      </c>
      <c r="U32" s="20" t="s">
        <v>221</v>
      </c>
      <c r="V32" s="20">
        <v>48</v>
      </c>
    </row>
    <row r="33" spans="1:22" ht="12.75">
      <c r="A33" s="20">
        <v>12</v>
      </c>
      <c r="B33" s="20">
        <v>1</v>
      </c>
      <c r="C33" s="20" t="s">
        <v>27</v>
      </c>
      <c r="D33" s="20" t="s">
        <v>132</v>
      </c>
      <c r="E33" s="20">
        <v>82.5</v>
      </c>
      <c r="F33" s="20" t="s">
        <v>222</v>
      </c>
      <c r="G33" s="20" t="s">
        <v>223</v>
      </c>
      <c r="H33" s="20" t="s">
        <v>23</v>
      </c>
      <c r="I33" s="20" t="s">
        <v>20</v>
      </c>
      <c r="J33" s="46">
        <v>31097</v>
      </c>
      <c r="K33" s="42" t="s">
        <v>19</v>
      </c>
      <c r="L33" s="19">
        <v>81.1</v>
      </c>
      <c r="M33" s="32">
        <v>0.6268</v>
      </c>
      <c r="N33" s="72">
        <v>135</v>
      </c>
      <c r="O33" s="20">
        <v>135</v>
      </c>
      <c r="P33" s="72">
        <v>145</v>
      </c>
      <c r="Q33" s="20"/>
      <c r="R33" s="20">
        <v>135</v>
      </c>
      <c r="S33" s="32">
        <f t="shared" si="1"/>
        <v>84.61800000000001</v>
      </c>
      <c r="T33" s="20"/>
      <c r="U33" s="20" t="s">
        <v>224</v>
      </c>
      <c r="V33" s="20">
        <v>12</v>
      </c>
    </row>
    <row r="34" spans="1:22" ht="12.75">
      <c r="A34" s="20">
        <v>5</v>
      </c>
      <c r="B34" s="20">
        <v>2</v>
      </c>
      <c r="C34" s="20" t="s">
        <v>27</v>
      </c>
      <c r="D34" s="20" t="s">
        <v>132</v>
      </c>
      <c r="E34" s="20">
        <v>82.5</v>
      </c>
      <c r="F34" s="20" t="s">
        <v>219</v>
      </c>
      <c r="G34" s="20" t="s">
        <v>220</v>
      </c>
      <c r="H34" s="20" t="s">
        <v>220</v>
      </c>
      <c r="I34" s="20" t="s">
        <v>20</v>
      </c>
      <c r="J34" s="46">
        <v>19958</v>
      </c>
      <c r="K34" s="42" t="s">
        <v>19</v>
      </c>
      <c r="L34" s="19">
        <v>79.7</v>
      </c>
      <c r="M34" s="32">
        <v>0.6347</v>
      </c>
      <c r="N34" s="20">
        <v>90</v>
      </c>
      <c r="O34" s="20">
        <v>100</v>
      </c>
      <c r="P34" s="20">
        <v>105</v>
      </c>
      <c r="Q34" s="20"/>
      <c r="R34" s="20">
        <v>105</v>
      </c>
      <c r="S34" s="32">
        <f t="shared" si="1"/>
        <v>66.6435</v>
      </c>
      <c r="T34" s="20"/>
      <c r="U34" s="20" t="s">
        <v>221</v>
      </c>
      <c r="V34" s="20">
        <v>5</v>
      </c>
    </row>
    <row r="35" spans="1:22" ht="12.75">
      <c r="A35" s="20">
        <v>3</v>
      </c>
      <c r="B35" s="20">
        <v>3</v>
      </c>
      <c r="C35" s="20" t="s">
        <v>27</v>
      </c>
      <c r="D35" s="20" t="s">
        <v>132</v>
      </c>
      <c r="E35" s="20">
        <v>82.5</v>
      </c>
      <c r="F35" s="20" t="s">
        <v>216</v>
      </c>
      <c r="G35" s="20" t="s">
        <v>260</v>
      </c>
      <c r="H35" s="20" t="s">
        <v>260</v>
      </c>
      <c r="I35" s="20" t="s">
        <v>20</v>
      </c>
      <c r="J35" s="46">
        <v>30392</v>
      </c>
      <c r="K35" s="20" t="s">
        <v>19</v>
      </c>
      <c r="L35" s="19">
        <v>80.1</v>
      </c>
      <c r="M35" s="32">
        <v>0.6324</v>
      </c>
      <c r="N35" s="20">
        <v>100</v>
      </c>
      <c r="O35" s="20">
        <v>105</v>
      </c>
      <c r="P35" s="72">
        <v>107.5</v>
      </c>
      <c r="Q35" s="20"/>
      <c r="R35" s="20">
        <v>105</v>
      </c>
      <c r="S35" s="32">
        <f t="shared" si="1"/>
        <v>66.402</v>
      </c>
      <c r="T35" s="20"/>
      <c r="U35" s="20" t="s">
        <v>344</v>
      </c>
      <c r="V35" s="20">
        <v>3</v>
      </c>
    </row>
    <row r="36" spans="1:22" ht="12.75">
      <c r="A36" s="20">
        <v>12</v>
      </c>
      <c r="B36" s="20">
        <v>1</v>
      </c>
      <c r="C36" s="20" t="s">
        <v>27</v>
      </c>
      <c r="D36" s="20" t="s">
        <v>132</v>
      </c>
      <c r="E36" s="20">
        <v>90</v>
      </c>
      <c r="F36" s="20" t="s">
        <v>368</v>
      </c>
      <c r="G36" s="20" t="s">
        <v>147</v>
      </c>
      <c r="H36" s="20" t="s">
        <v>35</v>
      </c>
      <c r="I36" s="20" t="s">
        <v>20</v>
      </c>
      <c r="J36" s="46">
        <v>35314</v>
      </c>
      <c r="K36" s="42" t="s">
        <v>118</v>
      </c>
      <c r="L36" s="19">
        <v>86.4</v>
      </c>
      <c r="M36" s="32">
        <v>0.6064</v>
      </c>
      <c r="N36" s="20">
        <v>50</v>
      </c>
      <c r="O36" s="20">
        <v>70</v>
      </c>
      <c r="P36" s="20">
        <v>80</v>
      </c>
      <c r="Q36" s="20"/>
      <c r="R36" s="20">
        <v>80</v>
      </c>
      <c r="S36" s="32">
        <f t="shared" si="1"/>
        <v>48.512</v>
      </c>
      <c r="T36" s="20"/>
      <c r="U36" s="20"/>
      <c r="V36" s="20">
        <v>12</v>
      </c>
    </row>
    <row r="37" spans="1:22" ht="12.75">
      <c r="A37" s="20">
        <v>12</v>
      </c>
      <c r="B37" s="20">
        <v>1</v>
      </c>
      <c r="C37" s="20" t="s">
        <v>27</v>
      </c>
      <c r="D37" s="20" t="s">
        <v>132</v>
      </c>
      <c r="E37" s="20">
        <v>90</v>
      </c>
      <c r="F37" s="20" t="s">
        <v>230</v>
      </c>
      <c r="G37" s="20" t="s">
        <v>211</v>
      </c>
      <c r="H37" s="20" t="s">
        <v>23</v>
      </c>
      <c r="I37" s="20" t="s">
        <v>20</v>
      </c>
      <c r="J37" s="46">
        <v>27156</v>
      </c>
      <c r="K37" s="20" t="s">
        <v>151</v>
      </c>
      <c r="L37" s="19">
        <v>89.6</v>
      </c>
      <c r="M37" s="32">
        <v>0.6051</v>
      </c>
      <c r="N37" s="20">
        <v>140</v>
      </c>
      <c r="O37" s="72">
        <v>145</v>
      </c>
      <c r="P37" s="20">
        <v>145</v>
      </c>
      <c r="Q37" s="20"/>
      <c r="R37" s="20">
        <v>145</v>
      </c>
      <c r="S37" s="32">
        <f t="shared" si="1"/>
        <v>87.73949999999999</v>
      </c>
      <c r="T37" s="20"/>
      <c r="U37" s="20"/>
      <c r="V37" s="20">
        <v>12</v>
      </c>
    </row>
    <row r="38" spans="1:22" ht="12.75">
      <c r="A38" s="20">
        <v>12</v>
      </c>
      <c r="B38" s="20">
        <v>1</v>
      </c>
      <c r="C38" s="20" t="s">
        <v>27</v>
      </c>
      <c r="D38" s="20" t="s">
        <v>132</v>
      </c>
      <c r="E38" s="20">
        <v>90</v>
      </c>
      <c r="F38" s="20" t="s">
        <v>234</v>
      </c>
      <c r="G38" s="20" t="s">
        <v>235</v>
      </c>
      <c r="H38" s="20" t="s">
        <v>35</v>
      </c>
      <c r="I38" s="20" t="s">
        <v>20</v>
      </c>
      <c r="J38" s="46">
        <v>23772</v>
      </c>
      <c r="K38" s="42" t="s">
        <v>123</v>
      </c>
      <c r="L38" s="19">
        <v>88.8</v>
      </c>
      <c r="M38" s="32">
        <v>0.7559</v>
      </c>
      <c r="N38" s="20">
        <v>80</v>
      </c>
      <c r="O38" s="20">
        <v>85</v>
      </c>
      <c r="P38" s="72">
        <v>90</v>
      </c>
      <c r="Q38" s="20"/>
      <c r="R38" s="20">
        <v>85</v>
      </c>
      <c r="S38" s="32">
        <f t="shared" si="1"/>
        <v>64.25150000000001</v>
      </c>
      <c r="T38" s="20"/>
      <c r="U38" s="20" t="s">
        <v>236</v>
      </c>
      <c r="V38" s="20">
        <v>12</v>
      </c>
    </row>
    <row r="39" spans="1:22" ht="12.75">
      <c r="A39" s="20">
        <v>12</v>
      </c>
      <c r="B39" s="20">
        <v>1</v>
      </c>
      <c r="C39" s="20" t="s">
        <v>27</v>
      </c>
      <c r="D39" s="20" t="s">
        <v>132</v>
      </c>
      <c r="E39" s="20">
        <v>90</v>
      </c>
      <c r="F39" s="20" t="s">
        <v>168</v>
      </c>
      <c r="G39" s="20" t="s">
        <v>169</v>
      </c>
      <c r="H39" s="20" t="s">
        <v>170</v>
      </c>
      <c r="I39" s="20" t="s">
        <v>169</v>
      </c>
      <c r="J39" s="46">
        <v>18892</v>
      </c>
      <c r="K39" s="20" t="s">
        <v>171</v>
      </c>
      <c r="L39" s="19">
        <v>85.3</v>
      </c>
      <c r="M39" s="32">
        <v>1.2171</v>
      </c>
      <c r="N39" s="20">
        <v>60</v>
      </c>
      <c r="O39" s="20">
        <v>65</v>
      </c>
      <c r="P39" s="20">
        <v>70</v>
      </c>
      <c r="Q39" s="20"/>
      <c r="R39" s="20">
        <v>70</v>
      </c>
      <c r="S39" s="32">
        <f t="shared" si="1"/>
        <v>85.197</v>
      </c>
      <c r="T39" s="20"/>
      <c r="U39" s="20"/>
      <c r="V39" s="20">
        <v>12</v>
      </c>
    </row>
    <row r="40" spans="1:22" ht="12.75">
      <c r="A40" s="20">
        <v>12</v>
      </c>
      <c r="B40" s="20">
        <v>1</v>
      </c>
      <c r="C40" s="20" t="s">
        <v>27</v>
      </c>
      <c r="D40" s="20" t="s">
        <v>132</v>
      </c>
      <c r="E40" s="20">
        <v>90</v>
      </c>
      <c r="F40" s="20" t="s">
        <v>232</v>
      </c>
      <c r="G40" s="20" t="s">
        <v>147</v>
      </c>
      <c r="H40" s="20" t="s">
        <v>35</v>
      </c>
      <c r="I40" s="20" t="s">
        <v>20</v>
      </c>
      <c r="J40" s="46">
        <v>31349</v>
      </c>
      <c r="K40" s="42" t="s">
        <v>19</v>
      </c>
      <c r="L40" s="19">
        <v>86</v>
      </c>
      <c r="M40" s="32">
        <v>0.6022</v>
      </c>
      <c r="N40" s="20">
        <v>117.5</v>
      </c>
      <c r="O40" s="20">
        <v>122.5</v>
      </c>
      <c r="P40" s="20">
        <v>127.5</v>
      </c>
      <c r="Q40" s="20"/>
      <c r="R40" s="20">
        <v>127.5</v>
      </c>
      <c r="S40" s="32">
        <f t="shared" si="1"/>
        <v>76.78049999999999</v>
      </c>
      <c r="T40" s="20"/>
      <c r="U40" s="20" t="s">
        <v>233</v>
      </c>
      <c r="V40" s="20">
        <v>12</v>
      </c>
    </row>
    <row r="41" spans="1:22" ht="12.75">
      <c r="A41" s="20">
        <v>5</v>
      </c>
      <c r="B41" s="20">
        <v>2</v>
      </c>
      <c r="C41" s="20" t="s">
        <v>27</v>
      </c>
      <c r="D41" s="20" t="s">
        <v>132</v>
      </c>
      <c r="E41" s="20">
        <v>90</v>
      </c>
      <c r="F41" s="20" t="s">
        <v>231</v>
      </c>
      <c r="G41" s="20" t="s">
        <v>201</v>
      </c>
      <c r="H41" s="20" t="s">
        <v>23</v>
      </c>
      <c r="I41" s="20" t="s">
        <v>20</v>
      </c>
      <c r="J41" s="46">
        <v>33829</v>
      </c>
      <c r="K41" s="42" t="s">
        <v>19</v>
      </c>
      <c r="L41" s="19">
        <v>88</v>
      </c>
      <c r="M41" s="32">
        <v>0.5935</v>
      </c>
      <c r="N41" s="20">
        <v>60</v>
      </c>
      <c r="O41" s="20">
        <v>65</v>
      </c>
      <c r="P41" s="20">
        <v>75</v>
      </c>
      <c r="Q41" s="20"/>
      <c r="R41" s="20">
        <v>75</v>
      </c>
      <c r="S41" s="32">
        <f t="shared" si="1"/>
        <v>44.5125</v>
      </c>
      <c r="T41" s="20"/>
      <c r="U41" s="20" t="s">
        <v>199</v>
      </c>
      <c r="V41" s="20">
        <v>5</v>
      </c>
    </row>
    <row r="42" spans="1:22" ht="12.75">
      <c r="A42" s="20">
        <v>3</v>
      </c>
      <c r="B42" s="20">
        <v>3</v>
      </c>
      <c r="C42" s="20" t="s">
        <v>27</v>
      </c>
      <c r="D42" s="20" t="s">
        <v>132</v>
      </c>
      <c r="E42" s="20">
        <v>90</v>
      </c>
      <c r="F42" s="20" t="s">
        <v>168</v>
      </c>
      <c r="G42" s="20" t="s">
        <v>169</v>
      </c>
      <c r="H42" s="20" t="s">
        <v>170</v>
      </c>
      <c r="I42" s="20" t="s">
        <v>169</v>
      </c>
      <c r="J42" s="46">
        <v>18892</v>
      </c>
      <c r="K42" s="20" t="s">
        <v>19</v>
      </c>
      <c r="L42" s="19">
        <v>85.3</v>
      </c>
      <c r="M42" s="32">
        <v>0.6055</v>
      </c>
      <c r="N42" s="20">
        <v>60</v>
      </c>
      <c r="O42" s="20">
        <v>65</v>
      </c>
      <c r="P42" s="20">
        <v>70</v>
      </c>
      <c r="Q42" s="20"/>
      <c r="R42" s="20">
        <v>70</v>
      </c>
      <c r="S42" s="32">
        <f t="shared" si="1"/>
        <v>42.385000000000005</v>
      </c>
      <c r="T42" s="20"/>
      <c r="U42" s="20"/>
      <c r="V42" s="20">
        <v>3</v>
      </c>
    </row>
    <row r="43" spans="1:22" ht="12.75">
      <c r="A43" s="20">
        <v>12</v>
      </c>
      <c r="B43" s="20">
        <v>1</v>
      </c>
      <c r="C43" s="20" t="s">
        <v>27</v>
      </c>
      <c r="D43" s="20" t="s">
        <v>132</v>
      </c>
      <c r="E43" s="20">
        <v>100</v>
      </c>
      <c r="F43" s="20" t="s">
        <v>237</v>
      </c>
      <c r="G43" s="20" t="s">
        <v>203</v>
      </c>
      <c r="H43" s="20" t="s">
        <v>23</v>
      </c>
      <c r="I43" s="20" t="s">
        <v>20</v>
      </c>
      <c r="J43" s="46">
        <v>29771</v>
      </c>
      <c r="K43" s="20" t="s">
        <v>19</v>
      </c>
      <c r="L43" s="19">
        <v>98.55</v>
      </c>
      <c r="M43" s="32">
        <v>0.5575</v>
      </c>
      <c r="N43" s="20">
        <v>130</v>
      </c>
      <c r="O43" s="20">
        <v>135</v>
      </c>
      <c r="P43" s="72">
        <v>140</v>
      </c>
      <c r="Q43" s="20"/>
      <c r="R43" s="20">
        <v>135</v>
      </c>
      <c r="S43" s="32">
        <f t="shared" si="1"/>
        <v>75.2625</v>
      </c>
      <c r="T43" s="20"/>
      <c r="U43" s="20" t="s">
        <v>238</v>
      </c>
      <c r="V43" s="20">
        <v>12</v>
      </c>
    </row>
    <row r="44" spans="1:33" ht="12.75">
      <c r="A44" s="20">
        <v>5</v>
      </c>
      <c r="B44" s="20">
        <v>2</v>
      </c>
      <c r="C44" s="20" t="s">
        <v>27</v>
      </c>
      <c r="D44" s="20" t="s">
        <v>132</v>
      </c>
      <c r="E44" s="20">
        <v>100</v>
      </c>
      <c r="F44" s="20" t="s">
        <v>245</v>
      </c>
      <c r="G44" s="20" t="s">
        <v>205</v>
      </c>
      <c r="H44" s="20" t="s">
        <v>23</v>
      </c>
      <c r="I44" s="20" t="s">
        <v>20</v>
      </c>
      <c r="J44" s="46">
        <v>31191</v>
      </c>
      <c r="K44" s="20" t="s">
        <v>19</v>
      </c>
      <c r="L44" s="20">
        <v>100</v>
      </c>
      <c r="M44" s="32">
        <v>0.554</v>
      </c>
      <c r="N44" s="29">
        <v>122.5</v>
      </c>
      <c r="O44" s="20">
        <v>127.5</v>
      </c>
      <c r="P44" s="72">
        <v>132.5</v>
      </c>
      <c r="Q44" s="32"/>
      <c r="R44" s="20">
        <v>127.5</v>
      </c>
      <c r="S44" s="32">
        <f t="shared" si="1"/>
        <v>70.635</v>
      </c>
      <c r="T44" s="20"/>
      <c r="U44" s="20"/>
      <c r="V44" s="20">
        <v>5</v>
      </c>
      <c r="W44" s="30"/>
      <c r="X44" s="28"/>
      <c r="Y44" s="30"/>
      <c r="AA44" s="21"/>
      <c r="AD44" s="28"/>
      <c r="AE44" s="30"/>
      <c r="AF44" s="28"/>
      <c r="AG44" s="30"/>
    </row>
    <row r="45" spans="1:22" ht="12.75">
      <c r="A45" s="20">
        <v>12</v>
      </c>
      <c r="B45" s="20">
        <v>1</v>
      </c>
      <c r="C45" s="20" t="s">
        <v>27</v>
      </c>
      <c r="D45" s="20" t="s">
        <v>132</v>
      </c>
      <c r="E45" s="20">
        <v>110</v>
      </c>
      <c r="F45" s="20" t="s">
        <v>242</v>
      </c>
      <c r="G45" s="20" t="s">
        <v>203</v>
      </c>
      <c r="H45" s="20" t="s">
        <v>23</v>
      </c>
      <c r="I45" s="20" t="s">
        <v>20</v>
      </c>
      <c r="J45" s="46">
        <v>30701</v>
      </c>
      <c r="K45" s="20" t="s">
        <v>19</v>
      </c>
      <c r="L45" s="19">
        <v>105.6</v>
      </c>
      <c r="M45" s="32">
        <v>0.5427</v>
      </c>
      <c r="N45" s="20">
        <v>150</v>
      </c>
      <c r="O45" s="20">
        <v>155</v>
      </c>
      <c r="P45" s="20">
        <v>157.5</v>
      </c>
      <c r="Q45" s="72">
        <v>160</v>
      </c>
      <c r="R45" s="20">
        <v>157.5</v>
      </c>
      <c r="S45" s="32">
        <f t="shared" si="1"/>
        <v>85.47524999999999</v>
      </c>
      <c r="T45" s="20" t="s">
        <v>375</v>
      </c>
      <c r="U45" s="20"/>
      <c r="V45" s="20">
        <v>21</v>
      </c>
    </row>
    <row r="46" spans="1:22" ht="12.75">
      <c r="A46" s="20">
        <v>5</v>
      </c>
      <c r="B46" s="20">
        <v>2</v>
      </c>
      <c r="C46" s="20" t="s">
        <v>27</v>
      </c>
      <c r="D46" s="20" t="s">
        <v>132</v>
      </c>
      <c r="E46" s="20">
        <v>110</v>
      </c>
      <c r="F46" s="20" t="s">
        <v>246</v>
      </c>
      <c r="G46" s="20" t="s">
        <v>220</v>
      </c>
      <c r="H46" s="20" t="s">
        <v>220</v>
      </c>
      <c r="I46" s="20" t="s">
        <v>20</v>
      </c>
      <c r="J46" s="46">
        <v>30759</v>
      </c>
      <c r="K46" s="20" t="s">
        <v>19</v>
      </c>
      <c r="L46" s="19">
        <v>101.3</v>
      </c>
      <c r="M46" s="32">
        <v>0.551</v>
      </c>
      <c r="N46" s="20">
        <v>60</v>
      </c>
      <c r="O46" s="72">
        <v>70</v>
      </c>
      <c r="P46" s="72">
        <v>70</v>
      </c>
      <c r="Q46" s="20"/>
      <c r="R46" s="20">
        <v>60</v>
      </c>
      <c r="S46" s="32">
        <f t="shared" si="1"/>
        <v>33.06</v>
      </c>
      <c r="T46" s="20"/>
      <c r="U46" s="20"/>
      <c r="V46" s="20">
        <v>5</v>
      </c>
    </row>
    <row r="47" spans="1:22" ht="12.75">
      <c r="A47" s="20">
        <v>12</v>
      </c>
      <c r="B47" s="20">
        <v>1</v>
      </c>
      <c r="C47" s="20" t="s">
        <v>27</v>
      </c>
      <c r="D47" s="20" t="s">
        <v>132</v>
      </c>
      <c r="E47" s="20">
        <v>125</v>
      </c>
      <c r="F47" s="20" t="s">
        <v>369</v>
      </c>
      <c r="G47" s="20" t="s">
        <v>228</v>
      </c>
      <c r="H47" s="20" t="s">
        <v>23</v>
      </c>
      <c r="I47" s="20" t="s">
        <v>20</v>
      </c>
      <c r="J47" s="46">
        <v>27018</v>
      </c>
      <c r="K47" s="42" t="s">
        <v>151</v>
      </c>
      <c r="L47" s="19">
        <v>111.4</v>
      </c>
      <c r="M47" s="32">
        <v>0.5515</v>
      </c>
      <c r="N47" s="20">
        <v>95</v>
      </c>
      <c r="O47" s="20">
        <v>100</v>
      </c>
      <c r="P47" s="20">
        <v>105</v>
      </c>
      <c r="Q47" s="20"/>
      <c r="R47" s="20">
        <v>105</v>
      </c>
      <c r="S47" s="32">
        <f t="shared" si="1"/>
        <v>57.9075</v>
      </c>
      <c r="T47" s="20"/>
      <c r="U47" s="20" t="s">
        <v>229</v>
      </c>
      <c r="V47" s="20">
        <v>12</v>
      </c>
    </row>
    <row r="48" spans="1:22" ht="12.75">
      <c r="A48" s="20">
        <v>12</v>
      </c>
      <c r="B48" s="20">
        <v>1</v>
      </c>
      <c r="C48" s="20" t="s">
        <v>27</v>
      </c>
      <c r="D48" s="20" t="s">
        <v>132</v>
      </c>
      <c r="E48" s="20">
        <v>125</v>
      </c>
      <c r="F48" s="20" t="s">
        <v>243</v>
      </c>
      <c r="G48" s="20" t="s">
        <v>134</v>
      </c>
      <c r="H48" s="20" t="s">
        <v>23</v>
      </c>
      <c r="I48" s="20" t="s">
        <v>20</v>
      </c>
      <c r="J48" s="44" t="s">
        <v>244</v>
      </c>
      <c r="K48" s="20" t="s">
        <v>158</v>
      </c>
      <c r="L48" s="19">
        <v>117.4</v>
      </c>
      <c r="M48" s="32">
        <v>0.8125</v>
      </c>
      <c r="N48" s="20">
        <v>105</v>
      </c>
      <c r="O48" s="20">
        <v>117.5</v>
      </c>
      <c r="P48" s="20">
        <v>125</v>
      </c>
      <c r="Q48" s="20"/>
      <c r="R48" s="20">
        <v>125</v>
      </c>
      <c r="S48" s="32">
        <f t="shared" si="1"/>
        <v>101.5625</v>
      </c>
      <c r="T48" s="20" t="s">
        <v>371</v>
      </c>
      <c r="U48" s="20"/>
      <c r="V48" s="20">
        <v>27</v>
      </c>
    </row>
    <row r="49" spans="1:22" ht="12.75">
      <c r="A49" s="20">
        <v>12</v>
      </c>
      <c r="B49" s="20">
        <v>1</v>
      </c>
      <c r="C49" s="20" t="s">
        <v>27</v>
      </c>
      <c r="D49" s="20" t="s">
        <v>132</v>
      </c>
      <c r="E49" s="20">
        <v>125</v>
      </c>
      <c r="F49" s="20" t="s">
        <v>243</v>
      </c>
      <c r="G49" s="20" t="s">
        <v>134</v>
      </c>
      <c r="H49" s="20" t="s">
        <v>23</v>
      </c>
      <c r="I49" s="20" t="s">
        <v>20</v>
      </c>
      <c r="J49" s="44" t="s">
        <v>244</v>
      </c>
      <c r="K49" s="20" t="s">
        <v>19</v>
      </c>
      <c r="L49" s="19">
        <v>117.4</v>
      </c>
      <c r="M49" s="32">
        <v>0.5293</v>
      </c>
      <c r="N49" s="20">
        <v>105</v>
      </c>
      <c r="O49" s="20">
        <v>117.5</v>
      </c>
      <c r="P49" s="20">
        <v>125</v>
      </c>
      <c r="Q49" s="20"/>
      <c r="R49" s="20">
        <v>125</v>
      </c>
      <c r="S49" s="32">
        <f t="shared" si="1"/>
        <v>66.1625</v>
      </c>
      <c r="T49" s="20"/>
      <c r="U49" s="20"/>
      <c r="V49" s="20">
        <v>12</v>
      </c>
    </row>
    <row r="50" spans="1:22" ht="12.75">
      <c r="A50" s="20">
        <v>12</v>
      </c>
      <c r="B50" s="20">
        <v>1</v>
      </c>
      <c r="C50" s="20" t="s">
        <v>27</v>
      </c>
      <c r="D50" s="20" t="s">
        <v>132</v>
      </c>
      <c r="E50" s="20">
        <v>140</v>
      </c>
      <c r="F50" s="20" t="s">
        <v>239</v>
      </c>
      <c r="G50" s="20" t="s">
        <v>62</v>
      </c>
      <c r="H50" s="20" t="s">
        <v>62</v>
      </c>
      <c r="I50" s="20" t="s">
        <v>20</v>
      </c>
      <c r="J50" s="46">
        <v>27509</v>
      </c>
      <c r="K50" s="42" t="s">
        <v>151</v>
      </c>
      <c r="L50" s="19">
        <v>133.8</v>
      </c>
      <c r="M50" s="32">
        <v>0.5196</v>
      </c>
      <c r="N50" s="20">
        <v>170</v>
      </c>
      <c r="O50" s="20">
        <v>180</v>
      </c>
      <c r="P50" s="20">
        <v>190</v>
      </c>
      <c r="Q50" s="20"/>
      <c r="R50" s="20">
        <v>190</v>
      </c>
      <c r="S50" s="32">
        <f t="shared" si="1"/>
        <v>98.72399999999999</v>
      </c>
      <c r="T50" s="20" t="s">
        <v>372</v>
      </c>
      <c r="U50" s="20"/>
      <c r="V50" s="20">
        <v>21</v>
      </c>
    </row>
    <row r="51" spans="1:22" ht="12.75">
      <c r="A51" s="20">
        <v>0</v>
      </c>
      <c r="B51" s="20" t="s">
        <v>172</v>
      </c>
      <c r="C51" s="20" t="s">
        <v>27</v>
      </c>
      <c r="D51" s="20" t="s">
        <v>132</v>
      </c>
      <c r="E51" s="20" t="s">
        <v>54</v>
      </c>
      <c r="F51" s="20" t="s">
        <v>240</v>
      </c>
      <c r="G51" s="20" t="s">
        <v>241</v>
      </c>
      <c r="H51" s="20" t="s">
        <v>23</v>
      </c>
      <c r="I51" s="20" t="s">
        <v>20</v>
      </c>
      <c r="J51" s="46">
        <v>30006</v>
      </c>
      <c r="K51" s="20" t="s">
        <v>19</v>
      </c>
      <c r="L51" s="19">
        <v>151.8</v>
      </c>
      <c r="M51" s="32">
        <v>0.4912</v>
      </c>
      <c r="N51" s="72">
        <v>95</v>
      </c>
      <c r="O51" s="72">
        <v>0</v>
      </c>
      <c r="P51" s="72">
        <v>0</v>
      </c>
      <c r="Q51" s="20"/>
      <c r="R51" s="20">
        <v>0</v>
      </c>
      <c r="S51" s="32">
        <f t="shared" si="1"/>
        <v>0</v>
      </c>
      <c r="T51" s="20"/>
      <c r="U51" s="20" t="s">
        <v>229</v>
      </c>
      <c r="V51" s="20">
        <v>0</v>
      </c>
    </row>
  </sheetData>
  <sheetProtection/>
  <mergeCells count="17">
    <mergeCell ref="L3:L4"/>
    <mergeCell ref="A3:A4"/>
    <mergeCell ref="B3:B4"/>
    <mergeCell ref="C3:C4"/>
    <mergeCell ref="D3:D4"/>
    <mergeCell ref="E3:E4"/>
    <mergeCell ref="F3:F4"/>
    <mergeCell ref="M3:M4"/>
    <mergeCell ref="N3:S3"/>
    <mergeCell ref="T3:T4"/>
    <mergeCell ref="U3:U4"/>
    <mergeCell ref="V3:V4"/>
    <mergeCell ref="G3:G4"/>
    <mergeCell ref="H3:H4"/>
    <mergeCell ref="I3:I4"/>
    <mergeCell ref="J3:J4"/>
    <mergeCell ref="K3:K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1"/>
  <sheetViews>
    <sheetView zoomScale="85" zoomScaleNormal="85" zoomScalePageLayoutView="0" workbookViewId="0" topLeftCell="A25">
      <selection activeCell="F48" sqref="F48"/>
    </sheetView>
  </sheetViews>
  <sheetFormatPr defaultColWidth="9.00390625" defaultRowHeight="12.75"/>
  <cols>
    <col min="1" max="1" width="4.875" style="25" customWidth="1"/>
    <col min="2" max="2" width="6.125" style="25" customWidth="1"/>
    <col min="3" max="3" width="5.00390625" style="25" bestFit="1" customWidth="1"/>
    <col min="4" max="4" width="8.875" style="25" bestFit="1" customWidth="1"/>
    <col min="5" max="5" width="5.00390625" style="25" bestFit="1" customWidth="1"/>
    <col min="6" max="6" width="22.25390625" style="25" bestFit="1" customWidth="1"/>
    <col min="7" max="7" width="26.375" style="25" bestFit="1" customWidth="1"/>
    <col min="8" max="8" width="29.875" style="25" bestFit="1" customWidth="1"/>
    <col min="9" max="9" width="12.625" style="25" bestFit="1" customWidth="1"/>
    <col min="10" max="10" width="11.25390625" style="43" customWidth="1"/>
    <col min="11" max="11" width="13.875" style="40" customWidth="1"/>
    <col min="12" max="12" width="6.625" style="25" bestFit="1" customWidth="1"/>
    <col min="13" max="13" width="6.625" style="21" bestFit="1" customWidth="1"/>
    <col min="14" max="14" width="4.00390625" style="21" bestFit="1" customWidth="1"/>
    <col min="15" max="15" width="5.00390625" style="25" bestFit="1" customWidth="1"/>
    <col min="16" max="16" width="6.25390625" style="28" customWidth="1"/>
    <col min="17" max="17" width="5.375" style="30" customWidth="1"/>
    <col min="18" max="18" width="6.625" style="25" bestFit="1" customWidth="1"/>
    <col min="19" max="19" width="8.625" style="25" bestFit="1" customWidth="1"/>
    <col min="20" max="20" width="6.00390625" style="25" customWidth="1"/>
    <col min="21" max="21" width="6.00390625" style="25" bestFit="1" customWidth="1"/>
    <col min="22" max="22" width="6.00390625" style="28" bestFit="1" customWidth="1"/>
    <col min="23" max="23" width="1.875" style="30" bestFit="1" customWidth="1"/>
    <col min="24" max="24" width="6.625" style="28" bestFit="1" customWidth="1"/>
    <col min="25" max="25" width="8.625" style="30" bestFit="1" customWidth="1"/>
    <col min="26" max="26" width="7.375" style="25" bestFit="1" customWidth="1"/>
    <col min="27" max="27" width="8.625" style="21" bestFit="1" customWidth="1"/>
    <col min="28" max="28" width="4.00390625" style="25" bestFit="1" customWidth="1"/>
    <col min="29" max="29" width="6.00390625" style="25" bestFit="1" customWidth="1"/>
    <col min="30" max="30" width="6.00390625" style="28" bestFit="1" customWidth="1"/>
    <col min="31" max="31" width="1.875" style="30" bestFit="1" customWidth="1"/>
    <col min="32" max="32" width="6.625" style="28" bestFit="1" customWidth="1"/>
    <col min="33" max="33" width="8.625" style="30" bestFit="1" customWidth="1"/>
    <col min="34" max="34" width="6.125" style="25" bestFit="1" customWidth="1"/>
    <col min="35" max="35" width="8.625" style="25" bestFit="1" customWidth="1"/>
    <col min="36" max="36" width="11.00390625" style="25" customWidth="1"/>
    <col min="37" max="37" width="18.25390625" style="25" bestFit="1" customWidth="1"/>
    <col min="38" max="16384" width="9.125" style="25" customWidth="1"/>
  </cols>
  <sheetData>
    <row r="1" spans="3:30" ht="20.25">
      <c r="C1" s="35" t="s">
        <v>36</v>
      </c>
      <c r="D1" s="22"/>
      <c r="E1" s="22"/>
      <c r="F1" s="22"/>
      <c r="G1" s="22"/>
      <c r="H1" s="24"/>
      <c r="J1" s="22"/>
      <c r="K1" s="25"/>
      <c r="L1" s="22"/>
      <c r="M1" s="33"/>
      <c r="N1" s="33"/>
      <c r="O1" s="22"/>
      <c r="P1" s="22"/>
      <c r="Q1" s="34"/>
      <c r="R1" s="22"/>
      <c r="S1" s="22"/>
      <c r="T1" s="22"/>
      <c r="U1" s="22"/>
      <c r="V1" s="36"/>
      <c r="X1" s="25"/>
      <c r="AD1" s="25"/>
    </row>
    <row r="2" spans="3:37" ht="21" thickBot="1">
      <c r="C2" s="35" t="s">
        <v>249</v>
      </c>
      <c r="D2" s="22"/>
      <c r="E2" s="22"/>
      <c r="F2" s="22"/>
      <c r="G2" s="22"/>
      <c r="H2" s="24"/>
      <c r="J2" s="22"/>
      <c r="K2" s="25"/>
      <c r="L2" s="22"/>
      <c r="M2" s="33"/>
      <c r="N2" s="33"/>
      <c r="O2" s="22"/>
      <c r="P2" s="22"/>
      <c r="Q2" s="34"/>
      <c r="R2" s="22"/>
      <c r="S2" s="22"/>
      <c r="T2" s="22"/>
      <c r="U2" s="22"/>
      <c r="V2" s="36"/>
      <c r="X2" s="25"/>
      <c r="AD2" s="25"/>
      <c r="AK2" s="41"/>
    </row>
    <row r="3" spans="1:38" ht="12.75" customHeight="1">
      <c r="A3" s="13" t="s">
        <v>18</v>
      </c>
      <c r="B3" s="16" t="s">
        <v>8</v>
      </c>
      <c r="C3" s="7" t="s">
        <v>24</v>
      </c>
      <c r="D3" s="7" t="s">
        <v>25</v>
      </c>
      <c r="E3" s="16" t="s">
        <v>2</v>
      </c>
      <c r="F3" s="16" t="s">
        <v>3</v>
      </c>
      <c r="G3" s="16" t="s">
        <v>21</v>
      </c>
      <c r="H3" s="16" t="s">
        <v>10</v>
      </c>
      <c r="I3" s="16" t="s">
        <v>11</v>
      </c>
      <c r="J3" s="4" t="s">
        <v>7</v>
      </c>
      <c r="K3" s="16" t="s">
        <v>4</v>
      </c>
      <c r="L3" s="11" t="s">
        <v>1</v>
      </c>
      <c r="M3" s="9" t="s">
        <v>0</v>
      </c>
      <c r="N3" s="14" t="s">
        <v>12</v>
      </c>
      <c r="O3" s="14"/>
      <c r="P3" s="14"/>
      <c r="Q3" s="14"/>
      <c r="R3" s="14"/>
      <c r="S3" s="14"/>
      <c r="T3" s="14" t="s">
        <v>5</v>
      </c>
      <c r="U3" s="14"/>
      <c r="V3" s="14"/>
      <c r="W3" s="14"/>
      <c r="X3" s="14"/>
      <c r="Y3" s="14"/>
      <c r="Z3" s="14" t="s">
        <v>13</v>
      </c>
      <c r="AA3" s="14"/>
      <c r="AB3" s="14" t="s">
        <v>14</v>
      </c>
      <c r="AC3" s="14"/>
      <c r="AD3" s="14"/>
      <c r="AE3" s="14"/>
      <c r="AF3" s="14"/>
      <c r="AG3" s="14"/>
      <c r="AH3" s="14" t="s">
        <v>15</v>
      </c>
      <c r="AI3" s="14"/>
      <c r="AJ3" s="18" t="s">
        <v>9</v>
      </c>
      <c r="AK3" s="18" t="s">
        <v>32</v>
      </c>
      <c r="AL3" s="13" t="s">
        <v>18</v>
      </c>
    </row>
    <row r="4" spans="1:38" s="27" customFormat="1" ht="13.5" customHeight="1" thickBot="1">
      <c r="A4" s="12"/>
      <c r="B4" s="15"/>
      <c r="C4" s="6"/>
      <c r="D4" s="6"/>
      <c r="E4" s="15"/>
      <c r="F4" s="15"/>
      <c r="G4" s="15"/>
      <c r="H4" s="15"/>
      <c r="I4" s="15"/>
      <c r="J4" s="3"/>
      <c r="K4" s="15"/>
      <c r="L4" s="10"/>
      <c r="M4" s="8"/>
      <c r="N4" s="37">
        <v>1</v>
      </c>
      <c r="O4" s="38">
        <v>2</v>
      </c>
      <c r="P4" s="38">
        <v>3</v>
      </c>
      <c r="Q4" s="37">
        <v>4</v>
      </c>
      <c r="R4" s="37" t="s">
        <v>6</v>
      </c>
      <c r="S4" s="39" t="s">
        <v>0</v>
      </c>
      <c r="T4" s="37">
        <v>1</v>
      </c>
      <c r="U4" s="37">
        <v>2</v>
      </c>
      <c r="V4" s="37">
        <v>3</v>
      </c>
      <c r="W4" s="37">
        <v>4</v>
      </c>
      <c r="X4" s="37" t="s">
        <v>6</v>
      </c>
      <c r="Y4" s="39" t="s">
        <v>0</v>
      </c>
      <c r="Z4" s="37" t="s">
        <v>16</v>
      </c>
      <c r="AA4" s="39" t="s">
        <v>0</v>
      </c>
      <c r="AB4" s="37">
        <v>1</v>
      </c>
      <c r="AC4" s="38">
        <v>2</v>
      </c>
      <c r="AD4" s="37">
        <v>3</v>
      </c>
      <c r="AE4" s="37">
        <v>4</v>
      </c>
      <c r="AF4" s="37" t="s">
        <v>6</v>
      </c>
      <c r="AG4" s="39" t="s">
        <v>0</v>
      </c>
      <c r="AH4" s="37" t="s">
        <v>17</v>
      </c>
      <c r="AI4" s="39" t="s">
        <v>0</v>
      </c>
      <c r="AJ4" s="17"/>
      <c r="AK4" s="17"/>
      <c r="AL4" s="12"/>
    </row>
    <row r="5" spans="1:38" ht="12.75">
      <c r="A5" s="20"/>
      <c r="B5" s="20"/>
      <c r="C5" s="20"/>
      <c r="D5" s="20"/>
      <c r="E5" s="20"/>
      <c r="F5" s="31" t="s">
        <v>126</v>
      </c>
      <c r="G5" s="31" t="s">
        <v>127</v>
      </c>
      <c r="H5" s="20"/>
      <c r="I5" s="20"/>
      <c r="J5" s="44"/>
      <c r="K5" s="42"/>
      <c r="L5" s="20"/>
      <c r="M5" s="51"/>
      <c r="N5" s="29"/>
      <c r="O5" s="20"/>
      <c r="P5" s="31"/>
      <c r="Q5" s="32"/>
      <c r="R5" s="20"/>
      <c r="S5" s="51"/>
      <c r="T5" s="20"/>
      <c r="U5" s="20"/>
      <c r="V5" s="31"/>
      <c r="W5" s="32"/>
      <c r="X5" s="31"/>
      <c r="Y5" s="32"/>
      <c r="Z5" s="20"/>
      <c r="AA5" s="32"/>
      <c r="AB5" s="20"/>
      <c r="AC5" s="20"/>
      <c r="AD5" s="31"/>
      <c r="AE5" s="32"/>
      <c r="AF5" s="31"/>
      <c r="AG5" s="32"/>
      <c r="AH5" s="20"/>
      <c r="AI5" s="32"/>
      <c r="AJ5" s="20"/>
      <c r="AK5" s="20"/>
      <c r="AL5" s="20"/>
    </row>
    <row r="6" spans="1:38" ht="12.75">
      <c r="A6" s="20">
        <v>12</v>
      </c>
      <c r="B6" s="20">
        <v>1</v>
      </c>
      <c r="C6" s="20" t="s">
        <v>27</v>
      </c>
      <c r="D6" s="20" t="s">
        <v>30</v>
      </c>
      <c r="E6" s="20">
        <v>67.5</v>
      </c>
      <c r="F6" s="20" t="s">
        <v>271</v>
      </c>
      <c r="G6" s="20" t="s">
        <v>272</v>
      </c>
      <c r="H6" s="20" t="s">
        <v>191</v>
      </c>
      <c r="I6" s="20" t="s">
        <v>20</v>
      </c>
      <c r="J6" s="44" t="s">
        <v>273</v>
      </c>
      <c r="K6" s="42" t="s">
        <v>19</v>
      </c>
      <c r="L6" s="19">
        <v>61.5</v>
      </c>
      <c r="M6" s="51">
        <v>0.8101</v>
      </c>
      <c r="N6" s="29">
        <v>80</v>
      </c>
      <c r="O6" s="69">
        <v>90</v>
      </c>
      <c r="P6" s="69">
        <v>90</v>
      </c>
      <c r="Q6" s="32"/>
      <c r="R6" s="20">
        <f>N6</f>
        <v>80</v>
      </c>
      <c r="S6" s="51">
        <f>R6*M6</f>
        <v>64.808</v>
      </c>
      <c r="T6" s="20"/>
      <c r="U6" s="20"/>
      <c r="V6" s="31"/>
      <c r="W6" s="32"/>
      <c r="X6" s="31"/>
      <c r="Y6" s="32">
        <f>X6*M6</f>
        <v>0</v>
      </c>
      <c r="Z6" s="20">
        <f>X6+R6</f>
        <v>80</v>
      </c>
      <c r="AA6" s="32">
        <f>Z6*M6</f>
        <v>64.808</v>
      </c>
      <c r="AB6" s="20"/>
      <c r="AC6" s="20"/>
      <c r="AD6" s="31"/>
      <c r="AE6" s="32"/>
      <c r="AF6" s="31"/>
      <c r="AG6" s="32">
        <f>AF6*M6</f>
        <v>0</v>
      </c>
      <c r="AH6" s="20">
        <f>AF6+Z6</f>
        <v>80</v>
      </c>
      <c r="AI6" s="32">
        <f>AH6*M6</f>
        <v>64.808</v>
      </c>
      <c r="AJ6" s="20"/>
      <c r="AK6" s="20" t="s">
        <v>346</v>
      </c>
      <c r="AL6" s="20">
        <v>12</v>
      </c>
    </row>
    <row r="7" spans="1:38" ht="12.75">
      <c r="A7" s="20"/>
      <c r="B7" s="20"/>
      <c r="C7" s="20"/>
      <c r="D7" s="20"/>
      <c r="E7" s="20"/>
      <c r="F7" s="31" t="s">
        <v>128</v>
      </c>
      <c r="G7" s="31" t="s">
        <v>127</v>
      </c>
      <c r="H7" s="20"/>
      <c r="I7" s="20"/>
      <c r="J7" s="44"/>
      <c r="K7" s="42"/>
      <c r="L7" s="19"/>
      <c r="M7" s="51"/>
      <c r="N7" s="29"/>
      <c r="O7" s="20"/>
      <c r="P7" s="69"/>
      <c r="Q7" s="32"/>
      <c r="R7" s="20"/>
      <c r="S7" s="51"/>
      <c r="T7" s="20"/>
      <c r="U7" s="20"/>
      <c r="V7" s="31"/>
      <c r="W7" s="32"/>
      <c r="X7" s="31"/>
      <c r="Y7" s="32"/>
      <c r="Z7" s="20"/>
      <c r="AA7" s="32"/>
      <c r="AB7" s="20"/>
      <c r="AC7" s="20"/>
      <c r="AD7" s="31"/>
      <c r="AE7" s="32"/>
      <c r="AF7" s="31"/>
      <c r="AG7" s="32"/>
      <c r="AH7" s="20"/>
      <c r="AI7" s="32"/>
      <c r="AJ7" s="20"/>
      <c r="AK7" s="20"/>
      <c r="AL7" s="20"/>
    </row>
    <row r="8" spans="1:38" ht="12.75">
      <c r="A8" s="20">
        <v>12</v>
      </c>
      <c r="B8" s="20">
        <v>1</v>
      </c>
      <c r="C8" s="20" t="s">
        <v>27</v>
      </c>
      <c r="D8" s="20" t="s">
        <v>30</v>
      </c>
      <c r="E8" s="20">
        <v>44</v>
      </c>
      <c r="F8" s="20" t="s">
        <v>389</v>
      </c>
      <c r="G8" s="20" t="s">
        <v>390</v>
      </c>
      <c r="H8" s="20" t="s">
        <v>35</v>
      </c>
      <c r="I8" s="20" t="s">
        <v>20</v>
      </c>
      <c r="J8" s="44" t="s">
        <v>391</v>
      </c>
      <c r="K8" s="42" t="s">
        <v>137</v>
      </c>
      <c r="L8" s="19">
        <v>39.9</v>
      </c>
      <c r="M8" s="51">
        <v>1.446</v>
      </c>
      <c r="N8" s="29"/>
      <c r="O8" s="20"/>
      <c r="P8" s="31"/>
      <c r="Q8" s="32"/>
      <c r="R8" s="20"/>
      <c r="S8" s="51">
        <f>R8*M8</f>
        <v>0</v>
      </c>
      <c r="T8" s="20"/>
      <c r="U8" s="20"/>
      <c r="V8" s="31"/>
      <c r="W8" s="32"/>
      <c r="X8" s="31"/>
      <c r="Y8" s="32">
        <f>X8*M8</f>
        <v>0</v>
      </c>
      <c r="Z8" s="20">
        <f>X8+R8</f>
        <v>0</v>
      </c>
      <c r="AA8" s="32">
        <f>Z8*M8</f>
        <v>0</v>
      </c>
      <c r="AB8" s="20">
        <v>60</v>
      </c>
      <c r="AC8" s="20">
        <v>65</v>
      </c>
      <c r="AD8" s="31">
        <v>70</v>
      </c>
      <c r="AE8" s="32"/>
      <c r="AF8" s="31">
        <f>AD8</f>
        <v>70</v>
      </c>
      <c r="AG8" s="32">
        <f>AF8*M8</f>
        <v>101.22</v>
      </c>
      <c r="AH8" s="20">
        <f>AF8+Z8</f>
        <v>70</v>
      </c>
      <c r="AI8" s="32">
        <f>AH8*M8</f>
        <v>101.22</v>
      </c>
      <c r="AJ8" s="20"/>
      <c r="AK8" s="20"/>
      <c r="AL8" s="20">
        <v>12</v>
      </c>
    </row>
    <row r="9" spans="1:38" ht="12.75">
      <c r="A9" s="20">
        <v>12</v>
      </c>
      <c r="B9" s="20">
        <v>1</v>
      </c>
      <c r="C9" s="20" t="s">
        <v>27</v>
      </c>
      <c r="D9" s="20" t="s">
        <v>30</v>
      </c>
      <c r="E9" s="20">
        <v>67.5</v>
      </c>
      <c r="F9" s="20" t="s">
        <v>325</v>
      </c>
      <c r="G9" s="20" t="s">
        <v>147</v>
      </c>
      <c r="H9" s="20" t="s">
        <v>35</v>
      </c>
      <c r="I9" s="20" t="s">
        <v>20</v>
      </c>
      <c r="J9" s="44" t="s">
        <v>326</v>
      </c>
      <c r="K9" s="42" t="s">
        <v>19</v>
      </c>
      <c r="L9" s="19">
        <v>63.2</v>
      </c>
      <c r="M9" s="51">
        <v>0.8257</v>
      </c>
      <c r="N9" s="29"/>
      <c r="O9" s="20"/>
      <c r="P9" s="31"/>
      <c r="Q9" s="32"/>
      <c r="R9" s="20"/>
      <c r="S9" s="51">
        <f>R9*M9</f>
        <v>0</v>
      </c>
      <c r="T9" s="20"/>
      <c r="U9" s="20"/>
      <c r="V9" s="31"/>
      <c r="W9" s="32"/>
      <c r="X9" s="31"/>
      <c r="Y9" s="32">
        <f>X9*M9</f>
        <v>0</v>
      </c>
      <c r="Z9" s="20">
        <f>X9+R9</f>
        <v>0</v>
      </c>
      <c r="AA9" s="32">
        <f>Z9*M9</f>
        <v>0</v>
      </c>
      <c r="AB9" s="20">
        <v>60</v>
      </c>
      <c r="AC9" s="20">
        <v>80</v>
      </c>
      <c r="AD9" s="31">
        <v>90</v>
      </c>
      <c r="AE9" s="32"/>
      <c r="AF9" s="31">
        <f>AD9</f>
        <v>90</v>
      </c>
      <c r="AG9" s="32">
        <f>AF9*M9</f>
        <v>74.313</v>
      </c>
      <c r="AH9" s="20">
        <f>AF9+Z9</f>
        <v>90</v>
      </c>
      <c r="AI9" s="32">
        <f>AH9*M9</f>
        <v>74.313</v>
      </c>
      <c r="AJ9" s="20"/>
      <c r="AK9" s="20" t="s">
        <v>327</v>
      </c>
      <c r="AL9" s="20">
        <v>12</v>
      </c>
    </row>
    <row r="10" spans="1:38" ht="12.75">
      <c r="A10" s="20"/>
      <c r="B10" s="20"/>
      <c r="C10" s="20"/>
      <c r="D10" s="20"/>
      <c r="E10" s="20"/>
      <c r="F10" s="31" t="s">
        <v>129</v>
      </c>
      <c r="G10" s="31" t="s">
        <v>127</v>
      </c>
      <c r="H10" s="20"/>
      <c r="I10" s="20"/>
      <c r="J10" s="44"/>
      <c r="K10" s="42"/>
      <c r="L10" s="20"/>
      <c r="M10" s="51"/>
      <c r="N10" s="29"/>
      <c r="O10" s="20"/>
      <c r="P10" s="31"/>
      <c r="Q10" s="32"/>
      <c r="R10" s="20"/>
      <c r="S10" s="51"/>
      <c r="T10" s="20"/>
      <c r="U10" s="20"/>
      <c r="V10" s="31"/>
      <c r="W10" s="32"/>
      <c r="X10" s="31"/>
      <c r="Y10" s="32"/>
      <c r="Z10" s="20"/>
      <c r="AA10" s="32"/>
      <c r="AB10" s="20"/>
      <c r="AC10" s="20"/>
      <c r="AD10" s="31"/>
      <c r="AE10" s="32"/>
      <c r="AF10" s="31"/>
      <c r="AG10" s="32"/>
      <c r="AH10" s="20"/>
      <c r="AI10" s="32"/>
      <c r="AJ10" s="20"/>
      <c r="AK10" s="20"/>
      <c r="AL10" s="20"/>
    </row>
    <row r="11" spans="1:38" ht="12.75">
      <c r="A11" s="20">
        <v>12</v>
      </c>
      <c r="B11" s="20">
        <v>1</v>
      </c>
      <c r="C11" s="20" t="s">
        <v>27</v>
      </c>
      <c r="D11" s="20" t="s">
        <v>30</v>
      </c>
      <c r="E11" s="20">
        <v>60</v>
      </c>
      <c r="F11" s="20" t="s">
        <v>250</v>
      </c>
      <c r="G11" s="20" t="s">
        <v>62</v>
      </c>
      <c r="H11" s="20" t="s">
        <v>62</v>
      </c>
      <c r="I11" s="20" t="s">
        <v>20</v>
      </c>
      <c r="J11" s="44" t="s">
        <v>251</v>
      </c>
      <c r="K11" s="42" t="s">
        <v>118</v>
      </c>
      <c r="L11" s="19">
        <v>59.76</v>
      </c>
      <c r="M11" s="51">
        <v>0.8628</v>
      </c>
      <c r="N11" s="29">
        <v>85</v>
      </c>
      <c r="O11" s="20">
        <v>92.5</v>
      </c>
      <c r="P11" s="31">
        <v>97.5</v>
      </c>
      <c r="Q11" s="32"/>
      <c r="R11" s="20">
        <f aca="true" t="shared" si="0" ref="R11:R17">P11</f>
        <v>97.5</v>
      </c>
      <c r="S11" s="51">
        <f aca="true" t="shared" si="1" ref="S11:S18">R11*M11</f>
        <v>84.123</v>
      </c>
      <c r="T11" s="20">
        <v>45</v>
      </c>
      <c r="U11" s="70">
        <v>50</v>
      </c>
      <c r="V11" s="31">
        <v>50</v>
      </c>
      <c r="W11" s="32"/>
      <c r="X11" s="31">
        <f>V11</f>
        <v>50</v>
      </c>
      <c r="Y11" s="32">
        <f aca="true" t="shared" si="2" ref="Y11:Y18">X11*M11</f>
        <v>43.14</v>
      </c>
      <c r="Z11" s="20">
        <f aca="true" t="shared" si="3" ref="Z11:Z18">X11+R11</f>
        <v>147.5</v>
      </c>
      <c r="AA11" s="32">
        <f aca="true" t="shared" si="4" ref="AA11:AA18">Z11*M11</f>
        <v>127.263</v>
      </c>
      <c r="AB11" s="20">
        <v>95</v>
      </c>
      <c r="AC11" s="20">
        <v>102.5</v>
      </c>
      <c r="AD11" s="69">
        <v>107.5</v>
      </c>
      <c r="AE11" s="32"/>
      <c r="AF11" s="31">
        <f>AC11</f>
        <v>102.5</v>
      </c>
      <c r="AG11" s="32">
        <f aca="true" t="shared" si="5" ref="AG11:AG18">AF11*M11</f>
        <v>88.437</v>
      </c>
      <c r="AH11" s="20">
        <f aca="true" t="shared" si="6" ref="AH11:AH18">AF11+Z11</f>
        <v>250</v>
      </c>
      <c r="AI11" s="32">
        <f aca="true" t="shared" si="7" ref="AI11:AI18">AH11*M11</f>
        <v>215.7</v>
      </c>
      <c r="AJ11" s="20"/>
      <c r="AK11" s="20" t="s">
        <v>252</v>
      </c>
      <c r="AL11" s="20">
        <v>12</v>
      </c>
    </row>
    <row r="12" spans="1:38" ht="12.75">
      <c r="A12" s="20">
        <v>12</v>
      </c>
      <c r="B12" s="20">
        <v>1</v>
      </c>
      <c r="C12" s="20" t="s">
        <v>27</v>
      </c>
      <c r="D12" s="20" t="s">
        <v>30</v>
      </c>
      <c r="E12" s="20">
        <v>67.5</v>
      </c>
      <c r="F12" s="20" t="s">
        <v>259</v>
      </c>
      <c r="G12" s="20" t="s">
        <v>260</v>
      </c>
      <c r="H12" s="20" t="s">
        <v>260</v>
      </c>
      <c r="I12" s="20" t="s">
        <v>20</v>
      </c>
      <c r="J12" s="44" t="s">
        <v>261</v>
      </c>
      <c r="K12" s="42" t="s">
        <v>52</v>
      </c>
      <c r="L12" s="19">
        <v>66.9</v>
      </c>
      <c r="M12" s="51">
        <v>0.9</v>
      </c>
      <c r="N12" s="29">
        <v>80</v>
      </c>
      <c r="O12" s="20">
        <v>90</v>
      </c>
      <c r="P12" s="31">
        <v>100</v>
      </c>
      <c r="Q12" s="32"/>
      <c r="R12" s="20">
        <f t="shared" si="0"/>
        <v>100</v>
      </c>
      <c r="S12" s="51">
        <f t="shared" si="1"/>
        <v>90</v>
      </c>
      <c r="T12" s="20">
        <v>60</v>
      </c>
      <c r="U12" s="20">
        <v>65</v>
      </c>
      <c r="V12" s="31">
        <v>67.5</v>
      </c>
      <c r="W12" s="32"/>
      <c r="X12" s="31">
        <f>V12</f>
        <v>67.5</v>
      </c>
      <c r="Y12" s="32">
        <f t="shared" si="2"/>
        <v>60.75</v>
      </c>
      <c r="Z12" s="20">
        <f t="shared" si="3"/>
        <v>167.5</v>
      </c>
      <c r="AA12" s="32">
        <f t="shared" si="4"/>
        <v>150.75</v>
      </c>
      <c r="AB12" s="20">
        <v>130</v>
      </c>
      <c r="AC12" s="20">
        <v>140</v>
      </c>
      <c r="AD12" s="31">
        <v>150</v>
      </c>
      <c r="AE12" s="32"/>
      <c r="AF12" s="31">
        <f>AD12</f>
        <v>150</v>
      </c>
      <c r="AG12" s="32">
        <f t="shared" si="5"/>
        <v>135</v>
      </c>
      <c r="AH12" s="20">
        <f t="shared" si="6"/>
        <v>317.5</v>
      </c>
      <c r="AI12" s="32">
        <f t="shared" si="7"/>
        <v>285.75</v>
      </c>
      <c r="AJ12" s="20"/>
      <c r="AK12" s="20" t="s">
        <v>262</v>
      </c>
      <c r="AL12" s="20">
        <v>12</v>
      </c>
    </row>
    <row r="13" spans="1:38" ht="12.75">
      <c r="A13" s="20">
        <v>5</v>
      </c>
      <c r="B13" s="20">
        <v>2</v>
      </c>
      <c r="C13" s="20" t="s">
        <v>27</v>
      </c>
      <c r="D13" s="20" t="s">
        <v>30</v>
      </c>
      <c r="E13" s="20">
        <v>67.5</v>
      </c>
      <c r="F13" s="20" t="s">
        <v>255</v>
      </c>
      <c r="G13" s="20" t="s">
        <v>256</v>
      </c>
      <c r="H13" s="20" t="s">
        <v>256</v>
      </c>
      <c r="I13" s="20" t="s">
        <v>20</v>
      </c>
      <c r="J13" s="44" t="s">
        <v>257</v>
      </c>
      <c r="K13" s="42" t="s">
        <v>52</v>
      </c>
      <c r="L13" s="19">
        <v>66.1</v>
      </c>
      <c r="M13" s="51">
        <v>0.8298</v>
      </c>
      <c r="N13" s="29">
        <v>85</v>
      </c>
      <c r="O13" s="20">
        <v>95</v>
      </c>
      <c r="P13" s="31">
        <v>100</v>
      </c>
      <c r="Q13" s="32"/>
      <c r="R13" s="20">
        <f t="shared" si="0"/>
        <v>100</v>
      </c>
      <c r="S13" s="51">
        <f t="shared" si="1"/>
        <v>82.98</v>
      </c>
      <c r="T13" s="20">
        <v>50</v>
      </c>
      <c r="U13" s="20">
        <v>60</v>
      </c>
      <c r="V13" s="70">
        <v>62.5</v>
      </c>
      <c r="W13" s="32"/>
      <c r="X13" s="31">
        <f>U13</f>
        <v>60</v>
      </c>
      <c r="Y13" s="32">
        <f t="shared" si="2"/>
        <v>49.788</v>
      </c>
      <c r="Z13" s="20">
        <f t="shared" si="3"/>
        <v>160</v>
      </c>
      <c r="AA13" s="32">
        <f t="shared" si="4"/>
        <v>132.768</v>
      </c>
      <c r="AB13" s="20">
        <v>115</v>
      </c>
      <c r="AC13" s="20">
        <v>125</v>
      </c>
      <c r="AD13" s="69">
        <v>130</v>
      </c>
      <c r="AE13" s="32"/>
      <c r="AF13" s="31">
        <f>AC13</f>
        <v>125</v>
      </c>
      <c r="AG13" s="32">
        <f t="shared" si="5"/>
        <v>103.725</v>
      </c>
      <c r="AH13" s="20">
        <f t="shared" si="6"/>
        <v>285</v>
      </c>
      <c r="AI13" s="32">
        <f t="shared" si="7"/>
        <v>236.493</v>
      </c>
      <c r="AJ13" s="20"/>
      <c r="AK13" s="20" t="s">
        <v>258</v>
      </c>
      <c r="AL13" s="20">
        <v>5</v>
      </c>
    </row>
    <row r="14" spans="1:38" ht="12.75">
      <c r="A14" s="20">
        <v>12</v>
      </c>
      <c r="B14" s="20">
        <v>1</v>
      </c>
      <c r="C14" s="20" t="s">
        <v>27</v>
      </c>
      <c r="D14" s="20" t="s">
        <v>30</v>
      </c>
      <c r="E14" s="20">
        <v>67.5</v>
      </c>
      <c r="F14" s="20" t="s">
        <v>253</v>
      </c>
      <c r="G14" s="20" t="s">
        <v>62</v>
      </c>
      <c r="H14" s="20" t="s">
        <v>62</v>
      </c>
      <c r="I14" s="20" t="s">
        <v>20</v>
      </c>
      <c r="J14" s="44" t="s">
        <v>254</v>
      </c>
      <c r="K14" s="42" t="s">
        <v>19</v>
      </c>
      <c r="L14" s="19">
        <v>62.8</v>
      </c>
      <c r="M14" s="51">
        <v>0.8358</v>
      </c>
      <c r="N14" s="29">
        <v>100</v>
      </c>
      <c r="O14" s="69">
        <v>110</v>
      </c>
      <c r="P14" s="31">
        <v>110</v>
      </c>
      <c r="Q14" s="32"/>
      <c r="R14" s="20">
        <f t="shared" si="0"/>
        <v>110</v>
      </c>
      <c r="S14" s="51">
        <f t="shared" si="1"/>
        <v>91.938</v>
      </c>
      <c r="T14" s="20">
        <v>45</v>
      </c>
      <c r="U14" s="20">
        <v>50</v>
      </c>
      <c r="V14" s="31">
        <v>52.5</v>
      </c>
      <c r="W14" s="32"/>
      <c r="X14" s="31">
        <f>V14</f>
        <v>52.5</v>
      </c>
      <c r="Y14" s="32">
        <f t="shared" si="2"/>
        <v>43.8795</v>
      </c>
      <c r="Z14" s="20">
        <f t="shared" si="3"/>
        <v>162.5</v>
      </c>
      <c r="AA14" s="32">
        <f t="shared" si="4"/>
        <v>135.8175</v>
      </c>
      <c r="AB14" s="20">
        <v>115</v>
      </c>
      <c r="AC14" s="20">
        <v>122.5</v>
      </c>
      <c r="AD14" s="31">
        <v>127.5</v>
      </c>
      <c r="AE14" s="32"/>
      <c r="AF14" s="31">
        <f>AD14</f>
        <v>127.5</v>
      </c>
      <c r="AG14" s="32">
        <f t="shared" si="5"/>
        <v>106.5645</v>
      </c>
      <c r="AH14" s="20">
        <f t="shared" si="6"/>
        <v>290</v>
      </c>
      <c r="AI14" s="32">
        <f t="shared" si="7"/>
        <v>242.382</v>
      </c>
      <c r="AJ14" s="20"/>
      <c r="AK14" s="20"/>
      <c r="AL14" s="20">
        <v>12</v>
      </c>
    </row>
    <row r="15" spans="1:38" ht="12.75">
      <c r="A15" s="20">
        <v>12</v>
      </c>
      <c r="B15" s="20">
        <v>1</v>
      </c>
      <c r="C15" s="20" t="s">
        <v>27</v>
      </c>
      <c r="D15" s="20" t="s">
        <v>30</v>
      </c>
      <c r="E15" s="20">
        <v>75</v>
      </c>
      <c r="F15" s="20" t="s">
        <v>263</v>
      </c>
      <c r="G15" s="20" t="s">
        <v>345</v>
      </c>
      <c r="H15" s="20" t="s">
        <v>345</v>
      </c>
      <c r="I15" s="20" t="s">
        <v>20</v>
      </c>
      <c r="J15" s="44" t="s">
        <v>264</v>
      </c>
      <c r="K15" s="42" t="s">
        <v>52</v>
      </c>
      <c r="L15" s="19">
        <v>74.9</v>
      </c>
      <c r="M15" s="51">
        <v>0.7577</v>
      </c>
      <c r="N15" s="69">
        <v>120</v>
      </c>
      <c r="O15" s="20">
        <v>130</v>
      </c>
      <c r="P15" s="31">
        <v>140</v>
      </c>
      <c r="Q15" s="32"/>
      <c r="R15" s="20">
        <f t="shared" si="0"/>
        <v>140</v>
      </c>
      <c r="S15" s="51">
        <f t="shared" si="1"/>
        <v>106.078</v>
      </c>
      <c r="T15" s="20">
        <v>85</v>
      </c>
      <c r="U15" s="20">
        <v>90</v>
      </c>
      <c r="V15" s="31">
        <v>95</v>
      </c>
      <c r="W15" s="32"/>
      <c r="X15" s="31">
        <f>V15</f>
        <v>95</v>
      </c>
      <c r="Y15" s="32">
        <f t="shared" si="2"/>
        <v>71.9815</v>
      </c>
      <c r="Z15" s="20">
        <f t="shared" si="3"/>
        <v>235</v>
      </c>
      <c r="AA15" s="32">
        <f t="shared" si="4"/>
        <v>178.0595</v>
      </c>
      <c r="AB15" s="20">
        <v>130</v>
      </c>
      <c r="AC15" s="20">
        <v>145</v>
      </c>
      <c r="AD15" s="31">
        <v>155</v>
      </c>
      <c r="AE15" s="32"/>
      <c r="AF15" s="31">
        <f>AD15</f>
        <v>155</v>
      </c>
      <c r="AG15" s="32">
        <f t="shared" si="5"/>
        <v>117.4435</v>
      </c>
      <c r="AH15" s="20">
        <f t="shared" si="6"/>
        <v>390</v>
      </c>
      <c r="AI15" s="32">
        <f t="shared" si="7"/>
        <v>295.50300000000004</v>
      </c>
      <c r="AJ15" s="20"/>
      <c r="AK15" s="20" t="s">
        <v>265</v>
      </c>
      <c r="AL15" s="20">
        <v>12</v>
      </c>
    </row>
    <row r="16" spans="1:38" ht="12.75">
      <c r="A16" s="20">
        <v>12</v>
      </c>
      <c r="B16" s="20">
        <v>1</v>
      </c>
      <c r="C16" s="20" t="s">
        <v>27</v>
      </c>
      <c r="D16" s="20" t="s">
        <v>30</v>
      </c>
      <c r="E16" s="20">
        <v>75</v>
      </c>
      <c r="F16" s="20" t="s">
        <v>266</v>
      </c>
      <c r="G16" s="20" t="s">
        <v>49</v>
      </c>
      <c r="H16" s="20" t="s">
        <v>49</v>
      </c>
      <c r="I16" s="20" t="s">
        <v>20</v>
      </c>
      <c r="J16" s="44" t="s">
        <v>267</v>
      </c>
      <c r="K16" s="42" t="s">
        <v>19</v>
      </c>
      <c r="L16" s="19">
        <v>72.5</v>
      </c>
      <c r="M16" s="51">
        <v>0.8347</v>
      </c>
      <c r="N16" s="29">
        <v>160</v>
      </c>
      <c r="O16" s="20">
        <v>170</v>
      </c>
      <c r="P16" s="31">
        <v>175</v>
      </c>
      <c r="Q16" s="32"/>
      <c r="R16" s="20">
        <f t="shared" si="0"/>
        <v>175</v>
      </c>
      <c r="S16" s="51">
        <f t="shared" si="1"/>
        <v>146.0725</v>
      </c>
      <c r="T16" s="20">
        <v>100</v>
      </c>
      <c r="U16" s="70">
        <v>105</v>
      </c>
      <c r="V16" s="70">
        <v>105</v>
      </c>
      <c r="W16" s="32"/>
      <c r="X16" s="31">
        <f>T16</f>
        <v>100</v>
      </c>
      <c r="Y16" s="32">
        <f t="shared" si="2"/>
        <v>83.47</v>
      </c>
      <c r="Z16" s="20">
        <f t="shared" si="3"/>
        <v>275</v>
      </c>
      <c r="AA16" s="32">
        <f t="shared" si="4"/>
        <v>229.5425</v>
      </c>
      <c r="AB16" s="20">
        <v>170</v>
      </c>
      <c r="AC16" s="20">
        <v>185</v>
      </c>
      <c r="AD16" s="31">
        <v>192.5</v>
      </c>
      <c r="AE16" s="32"/>
      <c r="AF16" s="31">
        <f>AD16</f>
        <v>192.5</v>
      </c>
      <c r="AG16" s="32">
        <f t="shared" si="5"/>
        <v>160.67975</v>
      </c>
      <c r="AH16" s="20">
        <f t="shared" si="6"/>
        <v>467.5</v>
      </c>
      <c r="AI16" s="32">
        <f t="shared" si="7"/>
        <v>390.22225</v>
      </c>
      <c r="AJ16" s="20"/>
      <c r="AK16" s="20" t="s">
        <v>268</v>
      </c>
      <c r="AL16" s="20">
        <v>12</v>
      </c>
    </row>
    <row r="17" spans="1:38" ht="12.75">
      <c r="A17" s="20">
        <v>5</v>
      </c>
      <c r="B17" s="20">
        <v>2</v>
      </c>
      <c r="C17" s="20" t="s">
        <v>27</v>
      </c>
      <c r="D17" s="20" t="s">
        <v>30</v>
      </c>
      <c r="E17" s="20">
        <v>75</v>
      </c>
      <c r="F17" s="20" t="s">
        <v>263</v>
      </c>
      <c r="G17" s="20" t="s">
        <v>345</v>
      </c>
      <c r="H17" s="20" t="s">
        <v>345</v>
      </c>
      <c r="I17" s="20" t="s">
        <v>20</v>
      </c>
      <c r="J17" s="44" t="s">
        <v>264</v>
      </c>
      <c r="K17" s="42" t="s">
        <v>19</v>
      </c>
      <c r="L17" s="19">
        <v>74.9</v>
      </c>
      <c r="M17" s="51">
        <v>0.723</v>
      </c>
      <c r="N17" s="69">
        <v>120</v>
      </c>
      <c r="O17" s="20">
        <v>130</v>
      </c>
      <c r="P17" s="31">
        <v>140</v>
      </c>
      <c r="Q17" s="32"/>
      <c r="R17" s="20">
        <f t="shared" si="0"/>
        <v>140</v>
      </c>
      <c r="S17" s="51">
        <f t="shared" si="1"/>
        <v>101.22</v>
      </c>
      <c r="T17" s="20">
        <v>85</v>
      </c>
      <c r="U17" s="20">
        <v>90</v>
      </c>
      <c r="V17" s="31">
        <v>95</v>
      </c>
      <c r="W17" s="32"/>
      <c r="X17" s="31">
        <f>V17</f>
        <v>95</v>
      </c>
      <c r="Y17" s="32">
        <f t="shared" si="2"/>
        <v>68.685</v>
      </c>
      <c r="Z17" s="20">
        <f t="shared" si="3"/>
        <v>235</v>
      </c>
      <c r="AA17" s="32">
        <f t="shared" si="4"/>
        <v>169.905</v>
      </c>
      <c r="AB17" s="20">
        <v>130</v>
      </c>
      <c r="AC17" s="20">
        <v>145</v>
      </c>
      <c r="AD17" s="31">
        <v>155</v>
      </c>
      <c r="AE17" s="32"/>
      <c r="AF17" s="31">
        <f>AD17</f>
        <v>155</v>
      </c>
      <c r="AG17" s="32">
        <f t="shared" si="5"/>
        <v>112.065</v>
      </c>
      <c r="AH17" s="20">
        <f t="shared" si="6"/>
        <v>390</v>
      </c>
      <c r="AI17" s="32">
        <f t="shared" si="7"/>
        <v>281.96999999999997</v>
      </c>
      <c r="AJ17" s="20"/>
      <c r="AK17" s="20" t="s">
        <v>265</v>
      </c>
      <c r="AL17" s="20">
        <v>5</v>
      </c>
    </row>
    <row r="18" spans="1:38" ht="12.75">
      <c r="A18" s="20">
        <v>12</v>
      </c>
      <c r="B18" s="20">
        <v>1</v>
      </c>
      <c r="C18" s="20" t="s">
        <v>27</v>
      </c>
      <c r="D18" s="20" t="s">
        <v>30</v>
      </c>
      <c r="E18" s="20">
        <v>90</v>
      </c>
      <c r="F18" s="20" t="s">
        <v>269</v>
      </c>
      <c r="G18" s="20" t="s">
        <v>49</v>
      </c>
      <c r="H18" s="20" t="s">
        <v>49</v>
      </c>
      <c r="I18" s="20" t="s">
        <v>20</v>
      </c>
      <c r="J18" s="44" t="s">
        <v>270</v>
      </c>
      <c r="K18" s="42" t="s">
        <v>19</v>
      </c>
      <c r="L18" s="19">
        <v>88.4</v>
      </c>
      <c r="M18" s="51">
        <v>0.6387</v>
      </c>
      <c r="N18" s="29">
        <v>180</v>
      </c>
      <c r="O18" s="20">
        <v>190</v>
      </c>
      <c r="P18" s="69">
        <v>200</v>
      </c>
      <c r="Q18" s="32"/>
      <c r="R18" s="20">
        <f>O18</f>
        <v>190</v>
      </c>
      <c r="S18" s="51">
        <f t="shared" si="1"/>
        <v>121.35300000000001</v>
      </c>
      <c r="T18" s="20">
        <v>100</v>
      </c>
      <c r="U18" s="20">
        <v>110</v>
      </c>
      <c r="V18" s="31">
        <v>115</v>
      </c>
      <c r="W18" s="32"/>
      <c r="X18" s="31">
        <f>V18</f>
        <v>115</v>
      </c>
      <c r="Y18" s="32">
        <f t="shared" si="2"/>
        <v>73.4505</v>
      </c>
      <c r="Z18" s="20">
        <f t="shared" si="3"/>
        <v>305</v>
      </c>
      <c r="AA18" s="32">
        <f t="shared" si="4"/>
        <v>194.8035</v>
      </c>
      <c r="AB18" s="20">
        <v>210</v>
      </c>
      <c r="AC18" s="20">
        <v>222.5</v>
      </c>
      <c r="AD18" s="31">
        <v>230</v>
      </c>
      <c r="AE18" s="32"/>
      <c r="AF18" s="31">
        <f>AD18</f>
        <v>230</v>
      </c>
      <c r="AG18" s="32">
        <f t="shared" si="5"/>
        <v>146.901</v>
      </c>
      <c r="AH18" s="20">
        <f t="shared" si="6"/>
        <v>535</v>
      </c>
      <c r="AI18" s="32">
        <f t="shared" si="7"/>
        <v>341.70450000000005</v>
      </c>
      <c r="AJ18" s="20"/>
      <c r="AK18" s="20" t="s">
        <v>268</v>
      </c>
      <c r="AL18" s="20">
        <v>12</v>
      </c>
    </row>
    <row r="19" spans="1:38" ht="12.75">
      <c r="A19" s="20"/>
      <c r="B19" s="20"/>
      <c r="C19" s="20"/>
      <c r="D19" s="20"/>
      <c r="E19" s="20"/>
      <c r="F19" s="31" t="s">
        <v>126</v>
      </c>
      <c r="G19" s="31" t="s">
        <v>130</v>
      </c>
      <c r="H19" s="20"/>
      <c r="I19" s="20"/>
      <c r="J19" s="44"/>
      <c r="K19" s="42"/>
      <c r="L19" s="20"/>
      <c r="M19" s="51"/>
      <c r="N19" s="29"/>
      <c r="O19" s="20"/>
      <c r="P19" s="31"/>
      <c r="Q19" s="32"/>
      <c r="R19" s="20"/>
      <c r="S19" s="51"/>
      <c r="T19" s="20"/>
      <c r="U19" s="20"/>
      <c r="V19" s="31"/>
      <c r="W19" s="32"/>
      <c r="X19" s="31"/>
      <c r="Y19" s="32"/>
      <c r="Z19" s="20"/>
      <c r="AA19" s="32"/>
      <c r="AB19" s="20"/>
      <c r="AC19" s="20"/>
      <c r="AD19" s="31"/>
      <c r="AE19" s="32"/>
      <c r="AF19" s="31"/>
      <c r="AG19" s="32"/>
      <c r="AH19" s="20"/>
      <c r="AI19" s="32"/>
      <c r="AJ19" s="20"/>
      <c r="AK19" s="20"/>
      <c r="AL19" s="20"/>
    </row>
    <row r="20" spans="1:38" ht="12.75">
      <c r="A20" s="20">
        <v>12</v>
      </c>
      <c r="B20" s="20">
        <v>1</v>
      </c>
      <c r="C20" s="20" t="s">
        <v>27</v>
      </c>
      <c r="D20" s="20" t="s">
        <v>30</v>
      </c>
      <c r="E20" s="20">
        <v>67.5</v>
      </c>
      <c r="F20" s="20" t="s">
        <v>278</v>
      </c>
      <c r="G20" s="20" t="s">
        <v>68</v>
      </c>
      <c r="H20" s="20" t="s">
        <v>69</v>
      </c>
      <c r="I20" s="20" t="s">
        <v>20</v>
      </c>
      <c r="J20" s="44" t="s">
        <v>279</v>
      </c>
      <c r="K20" s="42" t="s">
        <v>151</v>
      </c>
      <c r="L20" s="19">
        <v>66.4</v>
      </c>
      <c r="M20" s="51">
        <v>0.7389</v>
      </c>
      <c r="N20" s="70">
        <v>125</v>
      </c>
      <c r="O20" s="20">
        <v>125</v>
      </c>
      <c r="P20" s="31">
        <v>130</v>
      </c>
      <c r="Q20" s="32"/>
      <c r="R20" s="20">
        <v>130</v>
      </c>
      <c r="S20" s="51">
        <f>R20*M20</f>
        <v>96.057</v>
      </c>
      <c r="T20" s="20"/>
      <c r="U20" s="20"/>
      <c r="V20" s="31"/>
      <c r="W20" s="32"/>
      <c r="X20" s="31"/>
      <c r="Y20" s="32">
        <f>X20*M20</f>
        <v>0</v>
      </c>
      <c r="Z20" s="20">
        <f>X20+R20</f>
        <v>130</v>
      </c>
      <c r="AA20" s="32">
        <f>Z20*M20</f>
        <v>96.057</v>
      </c>
      <c r="AB20" s="20"/>
      <c r="AC20" s="20"/>
      <c r="AD20" s="31"/>
      <c r="AE20" s="32"/>
      <c r="AF20" s="31"/>
      <c r="AG20" s="32">
        <f>AF20*M20</f>
        <v>0</v>
      </c>
      <c r="AH20" s="20">
        <f>AF20+Z20</f>
        <v>130</v>
      </c>
      <c r="AI20" s="32">
        <f>AH20*M20</f>
        <v>96.057</v>
      </c>
      <c r="AJ20" s="20"/>
      <c r="AK20" s="20"/>
      <c r="AL20" s="20">
        <v>12</v>
      </c>
    </row>
    <row r="21" spans="1:38" ht="12.75">
      <c r="A21" s="20">
        <v>12</v>
      </c>
      <c r="B21" s="20">
        <v>1</v>
      </c>
      <c r="C21" s="20" t="s">
        <v>27</v>
      </c>
      <c r="D21" s="20" t="s">
        <v>30</v>
      </c>
      <c r="E21" s="20">
        <v>82.5</v>
      </c>
      <c r="F21" s="20" t="s">
        <v>274</v>
      </c>
      <c r="G21" s="20" t="s">
        <v>64</v>
      </c>
      <c r="H21" s="20" t="s">
        <v>64</v>
      </c>
      <c r="I21" s="20" t="s">
        <v>64</v>
      </c>
      <c r="J21" s="44" t="s">
        <v>275</v>
      </c>
      <c r="K21" s="42" t="s">
        <v>19</v>
      </c>
      <c r="L21" s="19">
        <v>82.2</v>
      </c>
      <c r="M21" s="51">
        <v>0.6209</v>
      </c>
      <c r="N21" s="29">
        <v>100</v>
      </c>
      <c r="O21" s="20">
        <v>110</v>
      </c>
      <c r="P21" s="31">
        <v>120</v>
      </c>
      <c r="Q21" s="32"/>
      <c r="R21" s="20">
        <v>120</v>
      </c>
      <c r="S21" s="51">
        <f>R21*M21</f>
        <v>74.508</v>
      </c>
      <c r="T21" s="20"/>
      <c r="U21" s="20"/>
      <c r="V21" s="31"/>
      <c r="W21" s="32"/>
      <c r="X21" s="31"/>
      <c r="Y21" s="32">
        <f>X21*M21</f>
        <v>0</v>
      </c>
      <c r="Z21" s="20">
        <f>X21+R21</f>
        <v>120</v>
      </c>
      <c r="AA21" s="32">
        <f>Z21*M21</f>
        <v>74.508</v>
      </c>
      <c r="AB21" s="20"/>
      <c r="AC21" s="20"/>
      <c r="AD21" s="31"/>
      <c r="AE21" s="32"/>
      <c r="AF21" s="31"/>
      <c r="AG21" s="32">
        <f>AF21*M21</f>
        <v>0</v>
      </c>
      <c r="AH21" s="20">
        <f>AF21+Z21</f>
        <v>120</v>
      </c>
      <c r="AI21" s="32">
        <f>AH21*M21</f>
        <v>74.508</v>
      </c>
      <c r="AJ21" s="20"/>
      <c r="AK21" s="20" t="s">
        <v>78</v>
      </c>
      <c r="AL21" s="20">
        <v>12</v>
      </c>
    </row>
    <row r="22" spans="1:38" ht="12.75">
      <c r="A22" s="20">
        <v>12</v>
      </c>
      <c r="B22" s="20">
        <v>1</v>
      </c>
      <c r="C22" s="20" t="s">
        <v>27</v>
      </c>
      <c r="D22" s="20" t="s">
        <v>30</v>
      </c>
      <c r="E22" s="20">
        <v>82.5</v>
      </c>
      <c r="F22" s="20" t="s">
        <v>287</v>
      </c>
      <c r="G22" s="20" t="s">
        <v>288</v>
      </c>
      <c r="H22" s="20" t="s">
        <v>288</v>
      </c>
      <c r="I22" s="20" t="s">
        <v>20</v>
      </c>
      <c r="J22" s="44" t="s">
        <v>289</v>
      </c>
      <c r="K22" s="42" t="s">
        <v>52</v>
      </c>
      <c r="L22" s="19">
        <v>81.05</v>
      </c>
      <c r="M22" s="51">
        <v>0.7001</v>
      </c>
      <c r="N22" s="29">
        <v>145</v>
      </c>
      <c r="O22" s="20">
        <v>155</v>
      </c>
      <c r="P22" s="31">
        <v>165</v>
      </c>
      <c r="Q22" s="32"/>
      <c r="R22" s="20">
        <f>P22</f>
        <v>165</v>
      </c>
      <c r="S22" s="51">
        <f>R22*M22</f>
        <v>115.5165</v>
      </c>
      <c r="T22" s="20"/>
      <c r="U22" s="20"/>
      <c r="V22" s="31"/>
      <c r="W22" s="32"/>
      <c r="X22" s="31"/>
      <c r="Y22" s="32">
        <f>X22*M22</f>
        <v>0</v>
      </c>
      <c r="Z22" s="20">
        <f>X22+R22</f>
        <v>165</v>
      </c>
      <c r="AA22" s="32">
        <f>Z22*M22</f>
        <v>115.5165</v>
      </c>
      <c r="AB22" s="20"/>
      <c r="AC22" s="20"/>
      <c r="AD22" s="31"/>
      <c r="AE22" s="32"/>
      <c r="AF22" s="31"/>
      <c r="AG22" s="32">
        <f>AF22*M22</f>
        <v>0</v>
      </c>
      <c r="AH22" s="20">
        <f>AF22+Z22</f>
        <v>165</v>
      </c>
      <c r="AI22" s="32">
        <f>AH22*M22</f>
        <v>115.5165</v>
      </c>
      <c r="AJ22" s="20"/>
      <c r="AK22" s="20"/>
      <c r="AL22" s="20">
        <v>12</v>
      </c>
    </row>
    <row r="23" spans="1:38" ht="12.75">
      <c r="A23" s="20">
        <v>12</v>
      </c>
      <c r="B23" s="20">
        <v>1</v>
      </c>
      <c r="C23" s="20" t="s">
        <v>27</v>
      </c>
      <c r="D23" s="20" t="s">
        <v>30</v>
      </c>
      <c r="E23" s="20">
        <v>110</v>
      </c>
      <c r="F23" s="20" t="s">
        <v>363</v>
      </c>
      <c r="G23" s="20" t="s">
        <v>364</v>
      </c>
      <c r="H23" s="20" t="s">
        <v>364</v>
      </c>
      <c r="I23" s="20" t="s">
        <v>20</v>
      </c>
      <c r="J23" s="44" t="s">
        <v>365</v>
      </c>
      <c r="K23" s="42" t="s">
        <v>19</v>
      </c>
      <c r="L23" s="19">
        <v>107</v>
      </c>
      <c r="M23" s="51">
        <v>0.5405</v>
      </c>
      <c r="N23" s="29">
        <v>312.5</v>
      </c>
      <c r="O23" s="69">
        <v>332.5</v>
      </c>
      <c r="P23" s="69">
        <v>332.5</v>
      </c>
      <c r="Q23" s="32"/>
      <c r="R23" s="20">
        <f>312.5</f>
        <v>312.5</v>
      </c>
      <c r="S23" s="51">
        <f>R23*M23</f>
        <v>168.90625</v>
      </c>
      <c r="T23" s="20"/>
      <c r="U23" s="20"/>
      <c r="V23" s="31"/>
      <c r="W23" s="32"/>
      <c r="X23" s="31"/>
      <c r="Y23" s="32">
        <f>X23*M23</f>
        <v>0</v>
      </c>
      <c r="Z23" s="20">
        <f>X23+R23</f>
        <v>312.5</v>
      </c>
      <c r="AA23" s="32">
        <f>Z23*M23</f>
        <v>168.90625</v>
      </c>
      <c r="AB23" s="20"/>
      <c r="AC23" s="20"/>
      <c r="AD23" s="31"/>
      <c r="AE23" s="32"/>
      <c r="AF23" s="31"/>
      <c r="AG23" s="32">
        <f>AF23*M23</f>
        <v>0</v>
      </c>
      <c r="AH23" s="20">
        <f>AF23+Z23</f>
        <v>312.5</v>
      </c>
      <c r="AI23" s="32">
        <f>AH23*M23</f>
        <v>168.90625</v>
      </c>
      <c r="AJ23" s="20"/>
      <c r="AK23" s="20" t="s">
        <v>236</v>
      </c>
      <c r="AL23" s="20">
        <v>12</v>
      </c>
    </row>
    <row r="24" spans="1:38" ht="12.75">
      <c r="A24" s="20">
        <v>12</v>
      </c>
      <c r="B24" s="20">
        <v>1</v>
      </c>
      <c r="C24" s="20" t="s">
        <v>27</v>
      </c>
      <c r="D24" s="20" t="s">
        <v>30</v>
      </c>
      <c r="E24" s="20">
        <v>125</v>
      </c>
      <c r="F24" s="20" t="s">
        <v>366</v>
      </c>
      <c r="G24" s="20" t="s">
        <v>134</v>
      </c>
      <c r="H24" s="20" t="s">
        <v>23</v>
      </c>
      <c r="I24" s="20" t="s">
        <v>20</v>
      </c>
      <c r="J24" s="44" t="s">
        <v>367</v>
      </c>
      <c r="K24" s="42" t="s">
        <v>19</v>
      </c>
      <c r="L24" s="19">
        <v>115.2</v>
      </c>
      <c r="M24" s="51">
        <v>0.5312</v>
      </c>
      <c r="N24" s="29">
        <v>280</v>
      </c>
      <c r="O24" s="20">
        <v>300</v>
      </c>
      <c r="P24" s="31">
        <v>310</v>
      </c>
      <c r="Q24" s="32"/>
      <c r="R24" s="20">
        <f>310</f>
        <v>310</v>
      </c>
      <c r="S24" s="51">
        <f>R24*M24</f>
        <v>164.672</v>
      </c>
      <c r="T24" s="20"/>
      <c r="U24" s="20"/>
      <c r="V24" s="31"/>
      <c r="W24" s="32"/>
      <c r="X24" s="31"/>
      <c r="Y24" s="32">
        <f>X24*M24</f>
        <v>0</v>
      </c>
      <c r="Z24" s="20">
        <f>X24+R24</f>
        <v>310</v>
      </c>
      <c r="AA24" s="32">
        <f>Z24*M24</f>
        <v>164.672</v>
      </c>
      <c r="AB24" s="20"/>
      <c r="AC24" s="20"/>
      <c r="AD24" s="31"/>
      <c r="AE24" s="32"/>
      <c r="AF24" s="31"/>
      <c r="AG24" s="32">
        <f>AF24*M24</f>
        <v>0</v>
      </c>
      <c r="AH24" s="20">
        <f>AF24+Z24</f>
        <v>310</v>
      </c>
      <c r="AI24" s="32">
        <f>AH24*M24</f>
        <v>164.672</v>
      </c>
      <c r="AJ24" s="20"/>
      <c r="AK24" s="20"/>
      <c r="AL24" s="20">
        <v>12</v>
      </c>
    </row>
    <row r="25" spans="1:38" ht="12.75">
      <c r="A25" s="20"/>
      <c r="B25" s="20"/>
      <c r="C25" s="20"/>
      <c r="D25" s="20"/>
      <c r="E25" s="20"/>
      <c r="F25" s="31" t="s">
        <v>128</v>
      </c>
      <c r="G25" s="31" t="s">
        <v>130</v>
      </c>
      <c r="H25" s="20"/>
      <c r="I25" s="20"/>
      <c r="J25" s="44"/>
      <c r="K25" s="42"/>
      <c r="L25" s="19"/>
      <c r="M25" s="51"/>
      <c r="N25" s="29"/>
      <c r="O25" s="20"/>
      <c r="P25" s="69"/>
      <c r="Q25" s="32"/>
      <c r="R25" s="20"/>
      <c r="S25" s="51"/>
      <c r="T25" s="20"/>
      <c r="U25" s="20"/>
      <c r="V25" s="31"/>
      <c r="W25" s="32"/>
      <c r="X25" s="31"/>
      <c r="Y25" s="32"/>
      <c r="Z25" s="20"/>
      <c r="AA25" s="32"/>
      <c r="AB25" s="20"/>
      <c r="AC25" s="20"/>
      <c r="AD25" s="31"/>
      <c r="AE25" s="32"/>
      <c r="AF25" s="31"/>
      <c r="AG25" s="32"/>
      <c r="AH25" s="20"/>
      <c r="AI25" s="32"/>
      <c r="AJ25" s="20"/>
      <c r="AK25" s="20"/>
      <c r="AL25" s="20"/>
    </row>
    <row r="26" spans="1:38" ht="12.75">
      <c r="A26" s="20">
        <v>12</v>
      </c>
      <c r="B26" s="20">
        <v>1</v>
      </c>
      <c r="C26" s="20" t="s">
        <v>27</v>
      </c>
      <c r="D26" s="20" t="s">
        <v>30</v>
      </c>
      <c r="E26" s="20">
        <v>44</v>
      </c>
      <c r="F26" s="20" t="s">
        <v>309</v>
      </c>
      <c r="G26" s="20" t="s">
        <v>178</v>
      </c>
      <c r="H26" s="20" t="s">
        <v>23</v>
      </c>
      <c r="I26" s="20" t="s">
        <v>20</v>
      </c>
      <c r="J26" s="44" t="s">
        <v>310</v>
      </c>
      <c r="K26" s="42" t="s">
        <v>137</v>
      </c>
      <c r="L26" s="19">
        <v>35</v>
      </c>
      <c r="M26" s="51">
        <v>0.6154</v>
      </c>
      <c r="N26" s="29"/>
      <c r="O26" s="20"/>
      <c r="P26" s="31"/>
      <c r="Q26" s="32"/>
      <c r="R26" s="20"/>
      <c r="S26" s="51">
        <f aca="true" t="shared" si="8" ref="S26:S54">R26*M26</f>
        <v>0</v>
      </c>
      <c r="T26" s="20"/>
      <c r="U26" s="20"/>
      <c r="V26" s="31"/>
      <c r="W26" s="32"/>
      <c r="X26" s="31"/>
      <c r="Y26" s="32">
        <f aca="true" t="shared" si="9" ref="Y26:Y54">X26*M26</f>
        <v>0</v>
      </c>
      <c r="Z26" s="20">
        <f aca="true" t="shared" si="10" ref="Z26:Z54">X26+R26</f>
        <v>0</v>
      </c>
      <c r="AA26" s="32">
        <f aca="true" t="shared" si="11" ref="AA26:AA54">Z26*M26</f>
        <v>0</v>
      </c>
      <c r="AB26" s="20">
        <v>70</v>
      </c>
      <c r="AC26" s="20">
        <v>80</v>
      </c>
      <c r="AD26" s="31">
        <v>90</v>
      </c>
      <c r="AE26" s="32"/>
      <c r="AF26" s="31">
        <f>AD26</f>
        <v>90</v>
      </c>
      <c r="AG26" s="32">
        <f aca="true" t="shared" si="12" ref="AG26:AG54">AF26*M26</f>
        <v>55.385999999999996</v>
      </c>
      <c r="AH26" s="20">
        <f aca="true" t="shared" si="13" ref="AH26:AH54">AF26+Z26</f>
        <v>90</v>
      </c>
      <c r="AI26" s="32">
        <f aca="true" t="shared" si="14" ref="AI26:AI54">AH26*M26</f>
        <v>55.385999999999996</v>
      </c>
      <c r="AJ26" s="20"/>
      <c r="AK26" s="20" t="s">
        <v>311</v>
      </c>
      <c r="AL26" s="20">
        <v>12</v>
      </c>
    </row>
    <row r="27" spans="1:38" ht="12.75">
      <c r="A27" s="20">
        <v>12</v>
      </c>
      <c r="B27" s="20">
        <v>1</v>
      </c>
      <c r="C27" s="20" t="s">
        <v>27</v>
      </c>
      <c r="D27" s="20" t="s">
        <v>30</v>
      </c>
      <c r="E27" s="20">
        <v>67.5</v>
      </c>
      <c r="F27" s="20" t="s">
        <v>278</v>
      </c>
      <c r="G27" s="20" t="s">
        <v>68</v>
      </c>
      <c r="H27" s="20" t="s">
        <v>69</v>
      </c>
      <c r="I27" s="20" t="s">
        <v>20</v>
      </c>
      <c r="J27" s="44" t="s">
        <v>279</v>
      </c>
      <c r="K27" s="42" t="s">
        <v>151</v>
      </c>
      <c r="L27" s="19">
        <v>66.4</v>
      </c>
      <c r="M27" s="51">
        <v>0.7389</v>
      </c>
      <c r="N27" s="29"/>
      <c r="O27" s="20"/>
      <c r="P27" s="31"/>
      <c r="Q27" s="32"/>
      <c r="R27" s="20"/>
      <c r="S27" s="51">
        <f t="shared" si="8"/>
        <v>0</v>
      </c>
      <c r="T27" s="20"/>
      <c r="U27" s="20"/>
      <c r="V27" s="31"/>
      <c r="W27" s="32"/>
      <c r="X27" s="31"/>
      <c r="Y27" s="32">
        <f t="shared" si="9"/>
        <v>0</v>
      </c>
      <c r="Z27" s="20">
        <f t="shared" si="10"/>
        <v>0</v>
      </c>
      <c r="AA27" s="32">
        <f t="shared" si="11"/>
        <v>0</v>
      </c>
      <c r="AB27" s="20">
        <v>155</v>
      </c>
      <c r="AC27" s="20">
        <v>165</v>
      </c>
      <c r="AD27" s="69">
        <v>170</v>
      </c>
      <c r="AE27" s="32"/>
      <c r="AF27" s="31">
        <f>AC27</f>
        <v>165</v>
      </c>
      <c r="AG27" s="32">
        <f t="shared" si="12"/>
        <v>121.9185</v>
      </c>
      <c r="AH27" s="20">
        <f t="shared" si="13"/>
        <v>165</v>
      </c>
      <c r="AI27" s="32">
        <f t="shared" si="14"/>
        <v>121.9185</v>
      </c>
      <c r="AJ27" s="20"/>
      <c r="AK27" s="20"/>
      <c r="AL27" s="20">
        <v>12</v>
      </c>
    </row>
    <row r="28" spans="1:38" ht="12.75">
      <c r="A28" s="20">
        <v>12</v>
      </c>
      <c r="B28" s="20">
        <v>1</v>
      </c>
      <c r="C28" s="20" t="s">
        <v>27</v>
      </c>
      <c r="D28" s="20" t="s">
        <v>30</v>
      </c>
      <c r="E28" s="20">
        <v>67.5</v>
      </c>
      <c r="F28" s="20" t="s">
        <v>394</v>
      </c>
      <c r="G28" s="20" t="s">
        <v>33</v>
      </c>
      <c r="H28" s="20" t="s">
        <v>33</v>
      </c>
      <c r="I28" s="20" t="s">
        <v>33</v>
      </c>
      <c r="J28" s="44" t="s">
        <v>312</v>
      </c>
      <c r="K28" s="42" t="s">
        <v>123</v>
      </c>
      <c r="L28" s="19">
        <v>65.7</v>
      </c>
      <c r="M28" s="51">
        <v>0.9894</v>
      </c>
      <c r="N28" s="29"/>
      <c r="O28" s="20"/>
      <c r="P28" s="31"/>
      <c r="Q28" s="32"/>
      <c r="R28" s="20"/>
      <c r="S28" s="51">
        <f t="shared" si="8"/>
        <v>0</v>
      </c>
      <c r="T28" s="20"/>
      <c r="U28" s="20"/>
      <c r="V28" s="31"/>
      <c r="W28" s="32"/>
      <c r="X28" s="31"/>
      <c r="Y28" s="32">
        <f t="shared" si="9"/>
        <v>0</v>
      </c>
      <c r="Z28" s="20">
        <f t="shared" si="10"/>
        <v>0</v>
      </c>
      <c r="AA28" s="32">
        <f t="shared" si="11"/>
        <v>0</v>
      </c>
      <c r="AB28" s="20">
        <v>170</v>
      </c>
      <c r="AC28" s="20">
        <v>182.5</v>
      </c>
      <c r="AD28" s="31">
        <v>190</v>
      </c>
      <c r="AE28" s="32"/>
      <c r="AF28" s="31">
        <f>AD28</f>
        <v>190</v>
      </c>
      <c r="AG28" s="32">
        <f t="shared" si="12"/>
        <v>187.986</v>
      </c>
      <c r="AH28" s="20">
        <f t="shared" si="13"/>
        <v>190</v>
      </c>
      <c r="AI28" s="32">
        <f t="shared" si="14"/>
        <v>187.986</v>
      </c>
      <c r="AJ28" s="20" t="s">
        <v>372</v>
      </c>
      <c r="AK28" s="20"/>
      <c r="AL28" s="20">
        <v>21</v>
      </c>
    </row>
    <row r="29" spans="1:38" ht="12.75">
      <c r="A29" s="20">
        <v>12</v>
      </c>
      <c r="B29" s="20">
        <v>1</v>
      </c>
      <c r="C29" s="20" t="s">
        <v>27</v>
      </c>
      <c r="D29" s="20" t="s">
        <v>30</v>
      </c>
      <c r="E29" s="20">
        <v>75</v>
      </c>
      <c r="F29" s="20" t="s">
        <v>322</v>
      </c>
      <c r="G29" s="20" t="s">
        <v>147</v>
      </c>
      <c r="H29" s="20" t="s">
        <v>35</v>
      </c>
      <c r="I29" s="20" t="s">
        <v>20</v>
      </c>
      <c r="J29" s="44" t="s">
        <v>323</v>
      </c>
      <c r="K29" s="42" t="s">
        <v>52</v>
      </c>
      <c r="L29" s="19">
        <v>73.1</v>
      </c>
      <c r="M29" s="51">
        <v>0.7759</v>
      </c>
      <c r="N29" s="29"/>
      <c r="O29" s="20"/>
      <c r="P29" s="31"/>
      <c r="Q29" s="32"/>
      <c r="R29" s="20"/>
      <c r="S29" s="51">
        <f t="shared" si="8"/>
        <v>0</v>
      </c>
      <c r="T29" s="20"/>
      <c r="U29" s="20"/>
      <c r="V29" s="31"/>
      <c r="W29" s="32"/>
      <c r="X29" s="31"/>
      <c r="Y29" s="32">
        <f t="shared" si="9"/>
        <v>0</v>
      </c>
      <c r="Z29" s="20">
        <f t="shared" si="10"/>
        <v>0</v>
      </c>
      <c r="AA29" s="32">
        <f t="shared" si="11"/>
        <v>0</v>
      </c>
      <c r="AB29" s="20">
        <v>160</v>
      </c>
      <c r="AC29" s="20">
        <v>180</v>
      </c>
      <c r="AD29" s="31">
        <v>190</v>
      </c>
      <c r="AE29" s="32"/>
      <c r="AF29" s="31">
        <f>AD29</f>
        <v>190</v>
      </c>
      <c r="AG29" s="32">
        <f t="shared" si="12"/>
        <v>147.421</v>
      </c>
      <c r="AH29" s="20">
        <f t="shared" si="13"/>
        <v>190</v>
      </c>
      <c r="AI29" s="32">
        <f t="shared" si="14"/>
        <v>147.421</v>
      </c>
      <c r="AJ29" s="20"/>
      <c r="AK29" s="20" t="s">
        <v>324</v>
      </c>
      <c r="AL29" s="20">
        <v>12</v>
      </c>
    </row>
    <row r="30" spans="1:38" ht="12.75">
      <c r="A30" s="20">
        <v>12</v>
      </c>
      <c r="B30" s="20">
        <v>1</v>
      </c>
      <c r="C30" s="20" t="s">
        <v>27</v>
      </c>
      <c r="D30" s="20" t="s">
        <v>30</v>
      </c>
      <c r="E30" s="20">
        <v>75</v>
      </c>
      <c r="F30" s="20" t="s">
        <v>283</v>
      </c>
      <c r="G30" s="20" t="s">
        <v>284</v>
      </c>
      <c r="H30" s="20" t="s">
        <v>34</v>
      </c>
      <c r="I30" s="20" t="s">
        <v>20</v>
      </c>
      <c r="J30" s="44" t="s">
        <v>285</v>
      </c>
      <c r="K30" s="42" t="s">
        <v>171</v>
      </c>
      <c r="L30" s="19">
        <v>70.15</v>
      </c>
      <c r="M30" s="51">
        <v>1.4238</v>
      </c>
      <c r="N30" s="29"/>
      <c r="O30" s="20"/>
      <c r="P30" s="31"/>
      <c r="Q30" s="32"/>
      <c r="R30" s="20"/>
      <c r="S30" s="51">
        <f t="shared" si="8"/>
        <v>0</v>
      </c>
      <c r="T30" s="20"/>
      <c r="U30" s="20"/>
      <c r="V30" s="31"/>
      <c r="W30" s="32"/>
      <c r="X30" s="31"/>
      <c r="Y30" s="32">
        <f t="shared" si="9"/>
        <v>0</v>
      </c>
      <c r="Z30" s="20">
        <f t="shared" si="10"/>
        <v>0</v>
      </c>
      <c r="AA30" s="32">
        <f t="shared" si="11"/>
        <v>0</v>
      </c>
      <c r="AB30" s="20">
        <v>190</v>
      </c>
      <c r="AC30" s="20">
        <v>205</v>
      </c>
      <c r="AD30" s="31">
        <v>215</v>
      </c>
      <c r="AE30" s="32"/>
      <c r="AF30" s="31">
        <f>AD30</f>
        <v>215</v>
      </c>
      <c r="AG30" s="32">
        <f t="shared" si="12"/>
        <v>306.11699999999996</v>
      </c>
      <c r="AH30" s="20">
        <f t="shared" si="13"/>
        <v>215</v>
      </c>
      <c r="AI30" s="32">
        <f t="shared" si="14"/>
        <v>306.11699999999996</v>
      </c>
      <c r="AJ30" s="20" t="s">
        <v>370</v>
      </c>
      <c r="AK30" s="20" t="s">
        <v>286</v>
      </c>
      <c r="AL30" s="20">
        <v>48</v>
      </c>
    </row>
    <row r="31" spans="1:38" ht="12.75">
      <c r="A31" s="20">
        <v>12</v>
      </c>
      <c r="B31" s="20">
        <v>1</v>
      </c>
      <c r="C31" s="20" t="s">
        <v>27</v>
      </c>
      <c r="D31" s="20" t="s">
        <v>30</v>
      </c>
      <c r="E31" s="20">
        <v>75</v>
      </c>
      <c r="F31" s="20" t="s">
        <v>280</v>
      </c>
      <c r="G31" s="20" t="s">
        <v>62</v>
      </c>
      <c r="H31" s="20" t="s">
        <v>62</v>
      </c>
      <c r="I31" s="20" t="s">
        <v>20</v>
      </c>
      <c r="J31" s="44" t="s">
        <v>281</v>
      </c>
      <c r="K31" s="42" t="s">
        <v>19</v>
      </c>
      <c r="L31" s="19">
        <v>71.8</v>
      </c>
      <c r="M31" s="51">
        <v>0.6882</v>
      </c>
      <c r="N31" s="29"/>
      <c r="O31" s="20"/>
      <c r="P31" s="31"/>
      <c r="Q31" s="32"/>
      <c r="R31" s="20"/>
      <c r="S31" s="51">
        <f t="shared" si="8"/>
        <v>0</v>
      </c>
      <c r="T31" s="20"/>
      <c r="U31" s="20"/>
      <c r="V31" s="31"/>
      <c r="W31" s="32"/>
      <c r="X31" s="31"/>
      <c r="Y31" s="32">
        <f t="shared" si="9"/>
        <v>0</v>
      </c>
      <c r="Z31" s="20">
        <f t="shared" si="10"/>
        <v>0</v>
      </c>
      <c r="AA31" s="32">
        <f t="shared" si="11"/>
        <v>0</v>
      </c>
      <c r="AB31" s="20">
        <v>162.5</v>
      </c>
      <c r="AC31" s="20">
        <v>172.5</v>
      </c>
      <c r="AD31" s="70">
        <v>182.5</v>
      </c>
      <c r="AE31" s="32"/>
      <c r="AF31" s="31">
        <f>AC31</f>
        <v>172.5</v>
      </c>
      <c r="AG31" s="32">
        <f t="shared" si="12"/>
        <v>118.7145</v>
      </c>
      <c r="AH31" s="20">
        <f t="shared" si="13"/>
        <v>172.5</v>
      </c>
      <c r="AI31" s="32">
        <f t="shared" si="14"/>
        <v>118.7145</v>
      </c>
      <c r="AJ31" s="20"/>
      <c r="AK31" s="20" t="s">
        <v>282</v>
      </c>
      <c r="AL31" s="20">
        <v>12</v>
      </c>
    </row>
    <row r="32" spans="1:38" ht="12.75">
      <c r="A32" s="20">
        <v>12</v>
      </c>
      <c r="B32" s="20">
        <v>1</v>
      </c>
      <c r="C32" s="20" t="s">
        <v>27</v>
      </c>
      <c r="D32" s="20" t="s">
        <v>30</v>
      </c>
      <c r="E32" s="20">
        <v>82.2</v>
      </c>
      <c r="F32" s="20" t="s">
        <v>274</v>
      </c>
      <c r="G32" s="20" t="s">
        <v>64</v>
      </c>
      <c r="H32" s="20" t="s">
        <v>64</v>
      </c>
      <c r="I32" s="20" t="s">
        <v>64</v>
      </c>
      <c r="J32" s="44" t="s">
        <v>275</v>
      </c>
      <c r="K32" s="42" t="s">
        <v>19</v>
      </c>
      <c r="L32" s="19">
        <v>82.2</v>
      </c>
      <c r="M32" s="51">
        <v>0.6209</v>
      </c>
      <c r="N32" s="29"/>
      <c r="O32" s="20"/>
      <c r="P32" s="31"/>
      <c r="Q32" s="32"/>
      <c r="R32" s="20"/>
      <c r="S32" s="51">
        <f t="shared" si="8"/>
        <v>0</v>
      </c>
      <c r="T32" s="20"/>
      <c r="U32" s="20"/>
      <c r="V32" s="31"/>
      <c r="W32" s="32"/>
      <c r="X32" s="31"/>
      <c r="Y32" s="32">
        <f t="shared" si="9"/>
        <v>0</v>
      </c>
      <c r="Z32" s="20">
        <f t="shared" si="10"/>
        <v>0</v>
      </c>
      <c r="AA32" s="32">
        <f t="shared" si="11"/>
        <v>0</v>
      </c>
      <c r="AB32" s="20">
        <v>140</v>
      </c>
      <c r="AC32" s="20">
        <v>150</v>
      </c>
      <c r="AD32" s="69">
        <v>155</v>
      </c>
      <c r="AE32" s="32"/>
      <c r="AF32" s="31">
        <v>150</v>
      </c>
      <c r="AG32" s="32">
        <f t="shared" si="12"/>
        <v>93.135</v>
      </c>
      <c r="AH32" s="20">
        <f t="shared" si="13"/>
        <v>150</v>
      </c>
      <c r="AI32" s="32">
        <f t="shared" si="14"/>
        <v>93.135</v>
      </c>
      <c r="AJ32" s="20"/>
      <c r="AK32" s="20" t="s">
        <v>78</v>
      </c>
      <c r="AL32" s="20">
        <v>12</v>
      </c>
    </row>
    <row r="33" spans="1:38" ht="12.75">
      <c r="A33" s="20">
        <v>12</v>
      </c>
      <c r="B33" s="20">
        <v>1</v>
      </c>
      <c r="C33" s="20" t="s">
        <v>27</v>
      </c>
      <c r="D33" s="20" t="s">
        <v>30</v>
      </c>
      <c r="E33" s="20">
        <v>82.5</v>
      </c>
      <c r="F33" s="20" t="s">
        <v>313</v>
      </c>
      <c r="G33" s="20" t="s">
        <v>33</v>
      </c>
      <c r="H33" s="20" t="s">
        <v>33</v>
      </c>
      <c r="I33" s="20" t="s">
        <v>33</v>
      </c>
      <c r="J33" s="44" t="s">
        <v>314</v>
      </c>
      <c r="K33" s="42" t="s">
        <v>118</v>
      </c>
      <c r="L33" s="19">
        <v>79.5</v>
      </c>
      <c r="M33" s="51">
        <v>0.6358</v>
      </c>
      <c r="N33" s="29"/>
      <c r="O33" s="20"/>
      <c r="P33" s="31"/>
      <c r="Q33" s="32"/>
      <c r="R33" s="20"/>
      <c r="S33" s="51">
        <f t="shared" si="8"/>
        <v>0</v>
      </c>
      <c r="T33" s="20"/>
      <c r="U33" s="20"/>
      <c r="V33" s="31"/>
      <c r="W33" s="32"/>
      <c r="X33" s="31"/>
      <c r="Y33" s="32">
        <f t="shared" si="9"/>
        <v>0</v>
      </c>
      <c r="Z33" s="20">
        <f t="shared" si="10"/>
        <v>0</v>
      </c>
      <c r="AA33" s="32">
        <f t="shared" si="11"/>
        <v>0</v>
      </c>
      <c r="AB33" s="20">
        <v>205</v>
      </c>
      <c r="AC33" s="20">
        <v>215</v>
      </c>
      <c r="AD33" s="20">
        <v>230</v>
      </c>
      <c r="AE33" s="32"/>
      <c r="AF33" s="31">
        <f>AD33</f>
        <v>230</v>
      </c>
      <c r="AG33" s="32">
        <f t="shared" si="12"/>
        <v>146.234</v>
      </c>
      <c r="AH33" s="20">
        <f t="shared" si="13"/>
        <v>230</v>
      </c>
      <c r="AI33" s="32">
        <f t="shared" si="14"/>
        <v>146.234</v>
      </c>
      <c r="AJ33" s="20"/>
      <c r="AK33" s="20"/>
      <c r="AL33" s="20">
        <v>12</v>
      </c>
    </row>
    <row r="34" spans="1:38" ht="12.75">
      <c r="A34" s="20">
        <v>5</v>
      </c>
      <c r="B34" s="20">
        <v>2</v>
      </c>
      <c r="C34" s="20" t="s">
        <v>27</v>
      </c>
      <c r="D34" s="20" t="s">
        <v>30</v>
      </c>
      <c r="E34" s="20">
        <v>82.5</v>
      </c>
      <c r="F34" s="20" t="s">
        <v>392</v>
      </c>
      <c r="G34" s="20" t="s">
        <v>390</v>
      </c>
      <c r="H34" s="20" t="s">
        <v>35</v>
      </c>
      <c r="I34" s="20" t="s">
        <v>20</v>
      </c>
      <c r="J34" s="44" t="s">
        <v>393</v>
      </c>
      <c r="K34" s="42" t="s">
        <v>118</v>
      </c>
      <c r="L34" s="19">
        <v>79.9</v>
      </c>
      <c r="M34" s="51">
        <v>0.6525</v>
      </c>
      <c r="N34" s="29"/>
      <c r="O34" s="20"/>
      <c r="P34" s="31"/>
      <c r="Q34" s="32"/>
      <c r="R34" s="20"/>
      <c r="S34" s="51">
        <f t="shared" si="8"/>
        <v>0</v>
      </c>
      <c r="T34" s="20"/>
      <c r="U34" s="20"/>
      <c r="V34" s="31"/>
      <c r="W34" s="32"/>
      <c r="X34" s="31"/>
      <c r="Y34" s="32">
        <f t="shared" si="9"/>
        <v>0</v>
      </c>
      <c r="Z34" s="20">
        <f t="shared" si="10"/>
        <v>0</v>
      </c>
      <c r="AA34" s="32">
        <f t="shared" si="11"/>
        <v>0</v>
      </c>
      <c r="AB34" s="20">
        <v>140</v>
      </c>
      <c r="AC34" s="20">
        <v>155</v>
      </c>
      <c r="AD34" s="31">
        <v>170</v>
      </c>
      <c r="AE34" s="32"/>
      <c r="AF34" s="31">
        <f>AD34</f>
        <v>170</v>
      </c>
      <c r="AG34" s="32">
        <f t="shared" si="12"/>
        <v>110.925</v>
      </c>
      <c r="AH34" s="20">
        <f t="shared" si="13"/>
        <v>170</v>
      </c>
      <c r="AI34" s="32">
        <f t="shared" si="14"/>
        <v>110.925</v>
      </c>
      <c r="AJ34" s="20"/>
      <c r="AK34" s="20"/>
      <c r="AL34" s="20">
        <v>5</v>
      </c>
    </row>
    <row r="35" spans="1:38" ht="12.75">
      <c r="A35" s="20">
        <v>12</v>
      </c>
      <c r="B35" s="20">
        <v>1</v>
      </c>
      <c r="C35" s="20" t="s">
        <v>27</v>
      </c>
      <c r="D35" s="20" t="s">
        <v>30</v>
      </c>
      <c r="E35" s="20">
        <v>82.5</v>
      </c>
      <c r="F35" s="20" t="s">
        <v>287</v>
      </c>
      <c r="G35" s="20" t="s">
        <v>288</v>
      </c>
      <c r="H35" s="20" t="s">
        <v>288</v>
      </c>
      <c r="I35" s="20" t="s">
        <v>20</v>
      </c>
      <c r="J35" s="44" t="s">
        <v>289</v>
      </c>
      <c r="K35" s="42" t="s">
        <v>52</v>
      </c>
      <c r="L35" s="19">
        <v>81.05</v>
      </c>
      <c r="M35" s="51">
        <v>0.7001</v>
      </c>
      <c r="N35" s="29"/>
      <c r="O35" s="20"/>
      <c r="P35" s="31"/>
      <c r="Q35" s="32"/>
      <c r="R35" s="20"/>
      <c r="S35" s="51">
        <f t="shared" si="8"/>
        <v>0</v>
      </c>
      <c r="T35" s="20"/>
      <c r="U35" s="20"/>
      <c r="V35" s="31"/>
      <c r="W35" s="32"/>
      <c r="X35" s="31"/>
      <c r="Y35" s="32">
        <f t="shared" si="9"/>
        <v>0</v>
      </c>
      <c r="Z35" s="20">
        <f t="shared" si="10"/>
        <v>0</v>
      </c>
      <c r="AA35" s="32">
        <f t="shared" si="11"/>
        <v>0</v>
      </c>
      <c r="AB35" s="20">
        <v>200</v>
      </c>
      <c r="AC35" s="20">
        <v>210</v>
      </c>
      <c r="AD35" s="69">
        <v>215</v>
      </c>
      <c r="AE35" s="32"/>
      <c r="AF35" s="31">
        <f>AC35</f>
        <v>210</v>
      </c>
      <c r="AG35" s="32">
        <f t="shared" si="12"/>
        <v>147.021</v>
      </c>
      <c r="AH35" s="20">
        <f t="shared" si="13"/>
        <v>210</v>
      </c>
      <c r="AI35" s="32">
        <f t="shared" si="14"/>
        <v>147.021</v>
      </c>
      <c r="AJ35" s="20"/>
      <c r="AK35" s="20"/>
      <c r="AL35" s="20">
        <v>12</v>
      </c>
    </row>
    <row r="36" spans="1:38" ht="12.75">
      <c r="A36" s="20">
        <v>12</v>
      </c>
      <c r="B36" s="20">
        <v>1</v>
      </c>
      <c r="C36" s="20" t="s">
        <v>27</v>
      </c>
      <c r="D36" s="20" t="s">
        <v>30</v>
      </c>
      <c r="E36" s="20">
        <v>90</v>
      </c>
      <c r="F36" s="20" t="s">
        <v>319</v>
      </c>
      <c r="G36" s="20" t="s">
        <v>320</v>
      </c>
      <c r="H36" s="20" t="s">
        <v>320</v>
      </c>
      <c r="I36" s="20" t="s">
        <v>20</v>
      </c>
      <c r="J36" s="44" t="s">
        <v>321</v>
      </c>
      <c r="K36" s="42" t="s">
        <v>19</v>
      </c>
      <c r="L36" s="19">
        <v>87.6</v>
      </c>
      <c r="M36" s="51">
        <v>0.5952</v>
      </c>
      <c r="N36" s="29"/>
      <c r="O36" s="20"/>
      <c r="P36" s="31"/>
      <c r="Q36" s="32"/>
      <c r="R36" s="20"/>
      <c r="S36" s="51">
        <f t="shared" si="8"/>
        <v>0</v>
      </c>
      <c r="T36" s="20"/>
      <c r="U36" s="20"/>
      <c r="V36" s="31"/>
      <c r="W36" s="32"/>
      <c r="X36" s="31"/>
      <c r="Y36" s="32">
        <f t="shared" si="9"/>
        <v>0</v>
      </c>
      <c r="Z36" s="20">
        <f t="shared" si="10"/>
        <v>0</v>
      </c>
      <c r="AA36" s="32">
        <f t="shared" si="11"/>
        <v>0</v>
      </c>
      <c r="AB36" s="20">
        <v>260</v>
      </c>
      <c r="AC36" s="70">
        <v>270</v>
      </c>
      <c r="AD36" s="31">
        <v>270</v>
      </c>
      <c r="AE36" s="32"/>
      <c r="AF36" s="31">
        <f>AD36</f>
        <v>270</v>
      </c>
      <c r="AG36" s="32">
        <f t="shared" si="12"/>
        <v>160.70399999999998</v>
      </c>
      <c r="AH36" s="20">
        <f t="shared" si="13"/>
        <v>270</v>
      </c>
      <c r="AI36" s="32">
        <f t="shared" si="14"/>
        <v>160.70399999999998</v>
      </c>
      <c r="AJ36" s="20"/>
      <c r="AK36" s="20"/>
      <c r="AL36" s="20">
        <v>12</v>
      </c>
    </row>
    <row r="37" spans="1:38" ht="12.75">
      <c r="A37" s="20">
        <v>0</v>
      </c>
      <c r="B37" s="20" t="s">
        <v>172</v>
      </c>
      <c r="C37" s="20" t="s">
        <v>27</v>
      </c>
      <c r="D37" s="20" t="s">
        <v>30</v>
      </c>
      <c r="E37" s="20">
        <v>90</v>
      </c>
      <c r="F37" s="20" t="s">
        <v>315</v>
      </c>
      <c r="G37" s="20" t="s">
        <v>316</v>
      </c>
      <c r="H37" s="20" t="s">
        <v>23</v>
      </c>
      <c r="I37" s="20" t="s">
        <v>20</v>
      </c>
      <c r="J37" s="44" t="s">
        <v>317</v>
      </c>
      <c r="K37" s="42" t="s">
        <v>19</v>
      </c>
      <c r="L37" s="19">
        <v>85.6</v>
      </c>
      <c r="M37" s="51">
        <v>0.6041</v>
      </c>
      <c r="N37" s="29"/>
      <c r="O37" s="20"/>
      <c r="P37" s="31"/>
      <c r="Q37" s="32"/>
      <c r="R37" s="20"/>
      <c r="S37" s="51">
        <f t="shared" si="8"/>
        <v>0</v>
      </c>
      <c r="T37" s="20"/>
      <c r="U37" s="20"/>
      <c r="V37" s="31"/>
      <c r="W37" s="32"/>
      <c r="X37" s="31"/>
      <c r="Y37" s="32">
        <f t="shared" si="9"/>
        <v>0</v>
      </c>
      <c r="Z37" s="20">
        <f t="shared" si="10"/>
        <v>0</v>
      </c>
      <c r="AA37" s="32">
        <f t="shared" si="11"/>
        <v>0</v>
      </c>
      <c r="AB37" s="70">
        <v>200</v>
      </c>
      <c r="AC37" s="70">
        <v>200</v>
      </c>
      <c r="AD37" s="70">
        <v>200</v>
      </c>
      <c r="AE37" s="32"/>
      <c r="AF37" s="31">
        <v>0</v>
      </c>
      <c r="AG37" s="32">
        <f t="shared" si="12"/>
        <v>0</v>
      </c>
      <c r="AH37" s="20">
        <f t="shared" si="13"/>
        <v>0</v>
      </c>
      <c r="AI37" s="32">
        <f t="shared" si="14"/>
        <v>0</v>
      </c>
      <c r="AJ37" s="20"/>
      <c r="AK37" s="20" t="s">
        <v>318</v>
      </c>
      <c r="AL37" s="20">
        <v>0</v>
      </c>
    </row>
    <row r="38" spans="1:38" ht="12.75">
      <c r="A38" s="20">
        <v>12</v>
      </c>
      <c r="B38" s="20">
        <v>1</v>
      </c>
      <c r="C38" s="20" t="s">
        <v>27</v>
      </c>
      <c r="D38" s="20" t="s">
        <v>30</v>
      </c>
      <c r="E38" s="20">
        <v>100</v>
      </c>
      <c r="F38" s="20" t="s">
        <v>401</v>
      </c>
      <c r="G38" s="20" t="s">
        <v>288</v>
      </c>
      <c r="H38" s="20" t="s">
        <v>288</v>
      </c>
      <c r="I38" s="20" t="s">
        <v>20</v>
      </c>
      <c r="J38" s="44" t="s">
        <v>402</v>
      </c>
      <c r="K38" s="42" t="s">
        <v>151</v>
      </c>
      <c r="L38" s="19">
        <v>99.3</v>
      </c>
      <c r="M38" s="51">
        <v>0.5558</v>
      </c>
      <c r="N38" s="29"/>
      <c r="O38" s="20"/>
      <c r="P38" s="31"/>
      <c r="Q38" s="32"/>
      <c r="R38" s="20"/>
      <c r="S38" s="51">
        <f t="shared" si="8"/>
        <v>0</v>
      </c>
      <c r="T38" s="20"/>
      <c r="U38" s="20"/>
      <c r="V38" s="31"/>
      <c r="W38" s="32"/>
      <c r="X38" s="31"/>
      <c r="Y38" s="32">
        <f t="shared" si="9"/>
        <v>0</v>
      </c>
      <c r="Z38" s="20">
        <f t="shared" si="10"/>
        <v>0</v>
      </c>
      <c r="AA38" s="32">
        <f t="shared" si="11"/>
        <v>0</v>
      </c>
      <c r="AB38" s="20">
        <v>225</v>
      </c>
      <c r="AC38" s="20">
        <v>235</v>
      </c>
      <c r="AD38" s="31">
        <v>250</v>
      </c>
      <c r="AE38" s="32"/>
      <c r="AF38" s="31">
        <v>250</v>
      </c>
      <c r="AG38" s="32">
        <f t="shared" si="12"/>
        <v>138.95</v>
      </c>
      <c r="AH38" s="20">
        <f t="shared" si="13"/>
        <v>250</v>
      </c>
      <c r="AI38" s="32">
        <f t="shared" si="14"/>
        <v>138.95</v>
      </c>
      <c r="AJ38" s="20"/>
      <c r="AK38" s="20"/>
      <c r="AL38" s="20">
        <v>12</v>
      </c>
    </row>
    <row r="39" spans="1:38" ht="12.75">
      <c r="A39" s="20">
        <v>12</v>
      </c>
      <c r="B39" s="20">
        <v>1</v>
      </c>
      <c r="C39" s="20" t="s">
        <v>27</v>
      </c>
      <c r="D39" s="20" t="s">
        <v>30</v>
      </c>
      <c r="E39" s="20">
        <v>100</v>
      </c>
      <c r="F39" s="20" t="s">
        <v>395</v>
      </c>
      <c r="G39" s="20" t="s">
        <v>396</v>
      </c>
      <c r="H39" s="20" t="s">
        <v>34</v>
      </c>
      <c r="I39" s="20" t="s">
        <v>20</v>
      </c>
      <c r="J39" s="44" t="s">
        <v>397</v>
      </c>
      <c r="K39" s="42" t="s">
        <v>52</v>
      </c>
      <c r="L39" s="19">
        <v>96.6</v>
      </c>
      <c r="M39" s="51">
        <v>0.6289</v>
      </c>
      <c r="N39" s="29"/>
      <c r="O39" s="20"/>
      <c r="P39" s="31"/>
      <c r="Q39" s="32"/>
      <c r="R39" s="20"/>
      <c r="S39" s="51">
        <f t="shared" si="8"/>
        <v>0</v>
      </c>
      <c r="T39" s="20"/>
      <c r="U39" s="20"/>
      <c r="V39" s="31"/>
      <c r="W39" s="32"/>
      <c r="X39" s="31"/>
      <c r="Y39" s="32">
        <f t="shared" si="9"/>
        <v>0</v>
      </c>
      <c r="Z39" s="20">
        <f t="shared" si="10"/>
        <v>0</v>
      </c>
      <c r="AA39" s="32">
        <f t="shared" si="11"/>
        <v>0</v>
      </c>
      <c r="AB39" s="70">
        <v>170</v>
      </c>
      <c r="AC39" s="70">
        <v>170</v>
      </c>
      <c r="AD39" s="31">
        <v>170</v>
      </c>
      <c r="AE39" s="32"/>
      <c r="AF39" s="31">
        <v>170</v>
      </c>
      <c r="AG39" s="32">
        <f t="shared" si="12"/>
        <v>106.913</v>
      </c>
      <c r="AH39" s="20">
        <f t="shared" si="13"/>
        <v>170</v>
      </c>
      <c r="AI39" s="32">
        <f t="shared" si="14"/>
        <v>106.913</v>
      </c>
      <c r="AJ39" s="20"/>
      <c r="AK39" s="20"/>
      <c r="AL39" s="20">
        <v>12</v>
      </c>
    </row>
    <row r="40" spans="1:38" ht="12.75">
      <c r="A40" s="20">
        <v>12</v>
      </c>
      <c r="B40" s="20">
        <v>1</v>
      </c>
      <c r="C40" s="20" t="s">
        <v>27</v>
      </c>
      <c r="D40" s="20" t="s">
        <v>30</v>
      </c>
      <c r="E40" s="20">
        <v>100</v>
      </c>
      <c r="F40" s="20" t="s">
        <v>335</v>
      </c>
      <c r="G40" s="20" t="s">
        <v>336</v>
      </c>
      <c r="H40" s="20" t="s">
        <v>23</v>
      </c>
      <c r="I40" s="20" t="s">
        <v>20</v>
      </c>
      <c r="J40" s="44" t="s">
        <v>63</v>
      </c>
      <c r="K40" s="42" t="s">
        <v>19</v>
      </c>
      <c r="L40" s="19">
        <v>99.8</v>
      </c>
      <c r="M40" s="51">
        <v>0.5545</v>
      </c>
      <c r="N40" s="29"/>
      <c r="O40" s="20"/>
      <c r="P40" s="31"/>
      <c r="Q40" s="32"/>
      <c r="R40" s="20"/>
      <c r="S40" s="51">
        <f t="shared" si="8"/>
        <v>0</v>
      </c>
      <c r="T40" s="20"/>
      <c r="U40" s="20"/>
      <c r="V40" s="31"/>
      <c r="W40" s="32"/>
      <c r="X40" s="31"/>
      <c r="Y40" s="32">
        <f t="shared" si="9"/>
        <v>0</v>
      </c>
      <c r="Z40" s="20">
        <f t="shared" si="10"/>
        <v>0</v>
      </c>
      <c r="AA40" s="32">
        <f t="shared" si="11"/>
        <v>0</v>
      </c>
      <c r="AB40" s="20">
        <v>280</v>
      </c>
      <c r="AC40" s="20">
        <v>300</v>
      </c>
      <c r="AD40" s="20">
        <v>310</v>
      </c>
      <c r="AE40" s="32"/>
      <c r="AF40" s="31">
        <v>310</v>
      </c>
      <c r="AG40" s="32">
        <f t="shared" si="12"/>
        <v>171.895</v>
      </c>
      <c r="AH40" s="20">
        <f t="shared" si="13"/>
        <v>310</v>
      </c>
      <c r="AI40" s="32">
        <f t="shared" si="14"/>
        <v>171.895</v>
      </c>
      <c r="AJ40" s="20" t="s">
        <v>374</v>
      </c>
      <c r="AK40" s="20"/>
      <c r="AL40" s="20">
        <v>27</v>
      </c>
    </row>
    <row r="41" spans="1:38" ht="12.75">
      <c r="A41" s="20">
        <v>5</v>
      </c>
      <c r="B41" s="20">
        <v>2</v>
      </c>
      <c r="C41" s="20" t="s">
        <v>27</v>
      </c>
      <c r="D41" s="20" t="s">
        <v>30</v>
      </c>
      <c r="E41" s="20">
        <v>100</v>
      </c>
      <c r="F41" s="20" t="s">
        <v>407</v>
      </c>
      <c r="G41" s="20" t="s">
        <v>408</v>
      </c>
      <c r="H41" s="20" t="s">
        <v>408</v>
      </c>
      <c r="I41" s="20" t="s">
        <v>408</v>
      </c>
      <c r="J41" s="44" t="s">
        <v>409</v>
      </c>
      <c r="K41" s="42" t="s">
        <v>19</v>
      </c>
      <c r="L41" s="19">
        <v>95.8</v>
      </c>
      <c r="M41" s="51">
        <v>0.5654</v>
      </c>
      <c r="N41" s="29"/>
      <c r="O41" s="20"/>
      <c r="P41" s="31"/>
      <c r="Q41" s="32"/>
      <c r="R41" s="20"/>
      <c r="S41" s="51">
        <f t="shared" si="8"/>
        <v>0</v>
      </c>
      <c r="T41" s="20"/>
      <c r="U41" s="20"/>
      <c r="V41" s="31"/>
      <c r="W41" s="32"/>
      <c r="X41" s="31"/>
      <c r="Y41" s="32">
        <f t="shared" si="9"/>
        <v>0</v>
      </c>
      <c r="Z41" s="20">
        <f t="shared" si="10"/>
        <v>0</v>
      </c>
      <c r="AA41" s="32">
        <f t="shared" si="11"/>
        <v>0</v>
      </c>
      <c r="AB41" s="20">
        <v>255</v>
      </c>
      <c r="AC41" s="20">
        <v>280</v>
      </c>
      <c r="AD41" s="31">
        <v>292.5</v>
      </c>
      <c r="AE41" s="32"/>
      <c r="AF41" s="31">
        <v>292.5</v>
      </c>
      <c r="AG41" s="32">
        <f t="shared" si="12"/>
        <v>165.3795</v>
      </c>
      <c r="AH41" s="20">
        <f t="shared" si="13"/>
        <v>292.5</v>
      </c>
      <c r="AI41" s="32">
        <f t="shared" si="14"/>
        <v>165.3795</v>
      </c>
      <c r="AJ41" s="20"/>
      <c r="AK41" s="20" t="s">
        <v>420</v>
      </c>
      <c r="AL41" s="20">
        <v>5</v>
      </c>
    </row>
    <row r="42" spans="1:38" ht="12.75">
      <c r="A42" s="20">
        <v>3</v>
      </c>
      <c r="B42" s="20">
        <v>3</v>
      </c>
      <c r="C42" s="20" t="s">
        <v>27</v>
      </c>
      <c r="D42" s="20" t="s">
        <v>30</v>
      </c>
      <c r="E42" s="20">
        <v>100</v>
      </c>
      <c r="F42" s="20" t="s">
        <v>410</v>
      </c>
      <c r="G42" s="20" t="s">
        <v>196</v>
      </c>
      <c r="H42" s="20" t="s">
        <v>196</v>
      </c>
      <c r="I42" s="20" t="s">
        <v>20</v>
      </c>
      <c r="J42" s="44" t="s">
        <v>411</v>
      </c>
      <c r="K42" s="42" t="s">
        <v>19</v>
      </c>
      <c r="L42" s="19">
        <v>92.5</v>
      </c>
      <c r="M42" s="51">
        <v>0.5761</v>
      </c>
      <c r="N42" s="29"/>
      <c r="O42" s="20"/>
      <c r="P42" s="31"/>
      <c r="Q42" s="32"/>
      <c r="R42" s="20"/>
      <c r="S42" s="51">
        <f t="shared" si="8"/>
        <v>0</v>
      </c>
      <c r="T42" s="20"/>
      <c r="U42" s="20"/>
      <c r="V42" s="31"/>
      <c r="W42" s="32"/>
      <c r="X42" s="31"/>
      <c r="Y42" s="32">
        <f t="shared" si="9"/>
        <v>0</v>
      </c>
      <c r="Z42" s="20">
        <f t="shared" si="10"/>
        <v>0</v>
      </c>
      <c r="AA42" s="32">
        <f t="shared" si="11"/>
        <v>0</v>
      </c>
      <c r="AB42" s="20">
        <v>270</v>
      </c>
      <c r="AC42" s="20">
        <v>280</v>
      </c>
      <c r="AD42" s="70">
        <v>290</v>
      </c>
      <c r="AE42" s="32"/>
      <c r="AF42" s="31">
        <v>280</v>
      </c>
      <c r="AG42" s="32">
        <f t="shared" si="12"/>
        <v>161.308</v>
      </c>
      <c r="AH42" s="20">
        <f t="shared" si="13"/>
        <v>280</v>
      </c>
      <c r="AI42" s="32">
        <f t="shared" si="14"/>
        <v>161.308</v>
      </c>
      <c r="AJ42" s="20"/>
      <c r="AK42" s="20" t="s">
        <v>421</v>
      </c>
      <c r="AL42" s="20">
        <v>3</v>
      </c>
    </row>
    <row r="43" spans="1:38" ht="12.75">
      <c r="A43" s="20">
        <v>12</v>
      </c>
      <c r="B43" s="20">
        <v>1</v>
      </c>
      <c r="C43" s="20" t="s">
        <v>27</v>
      </c>
      <c r="D43" s="20" t="s">
        <v>30</v>
      </c>
      <c r="E43" s="20">
        <v>110</v>
      </c>
      <c r="F43" s="20" t="s">
        <v>398</v>
      </c>
      <c r="G43" s="20" t="s">
        <v>68</v>
      </c>
      <c r="H43" s="20" t="s">
        <v>69</v>
      </c>
      <c r="I43" s="20" t="s">
        <v>20</v>
      </c>
      <c r="J43" s="44" t="s">
        <v>399</v>
      </c>
      <c r="K43" s="42" t="s">
        <v>52</v>
      </c>
      <c r="L43" s="19">
        <v>105.8</v>
      </c>
      <c r="M43" s="51">
        <v>0.5684</v>
      </c>
      <c r="N43" s="29"/>
      <c r="O43" s="20"/>
      <c r="P43" s="31"/>
      <c r="Q43" s="32"/>
      <c r="R43" s="20"/>
      <c r="S43" s="51">
        <f t="shared" si="8"/>
        <v>0</v>
      </c>
      <c r="T43" s="20"/>
      <c r="U43" s="20"/>
      <c r="V43" s="31"/>
      <c r="W43" s="32"/>
      <c r="X43" s="31"/>
      <c r="Y43" s="32">
        <f t="shared" si="9"/>
        <v>0</v>
      </c>
      <c r="Z43" s="20">
        <f t="shared" si="10"/>
        <v>0</v>
      </c>
      <c r="AA43" s="32">
        <f t="shared" si="11"/>
        <v>0</v>
      </c>
      <c r="AB43" s="20">
        <v>200</v>
      </c>
      <c r="AC43" s="20">
        <v>215</v>
      </c>
      <c r="AD43" s="70">
        <v>225</v>
      </c>
      <c r="AE43" s="32"/>
      <c r="AF43" s="31">
        <v>215</v>
      </c>
      <c r="AG43" s="32">
        <f t="shared" si="12"/>
        <v>122.206</v>
      </c>
      <c r="AH43" s="20">
        <f t="shared" si="13"/>
        <v>215</v>
      </c>
      <c r="AI43" s="32">
        <f t="shared" si="14"/>
        <v>122.206</v>
      </c>
      <c r="AJ43" s="20"/>
      <c r="AK43" s="20" t="s">
        <v>423</v>
      </c>
      <c r="AL43" s="20">
        <v>12</v>
      </c>
    </row>
    <row r="44" spans="1:38" ht="12.75">
      <c r="A44" s="20">
        <v>12</v>
      </c>
      <c r="B44" s="20">
        <v>1</v>
      </c>
      <c r="C44" s="20" t="s">
        <v>27</v>
      </c>
      <c r="D44" s="20" t="s">
        <v>30</v>
      </c>
      <c r="E44" s="20">
        <v>110</v>
      </c>
      <c r="F44" s="20" t="s">
        <v>403</v>
      </c>
      <c r="G44" s="20" t="s">
        <v>76</v>
      </c>
      <c r="H44" s="20" t="s">
        <v>77</v>
      </c>
      <c r="I44" s="20" t="s">
        <v>20</v>
      </c>
      <c r="J44" s="44" t="s">
        <v>404</v>
      </c>
      <c r="K44" s="42" t="s">
        <v>123</v>
      </c>
      <c r="L44" s="19">
        <v>105.3</v>
      </c>
      <c r="M44" s="51">
        <v>0.654</v>
      </c>
      <c r="N44" s="29"/>
      <c r="O44" s="20"/>
      <c r="P44" s="31"/>
      <c r="Q44" s="32"/>
      <c r="R44" s="20"/>
      <c r="S44" s="51">
        <f t="shared" si="8"/>
        <v>0</v>
      </c>
      <c r="T44" s="20"/>
      <c r="U44" s="20"/>
      <c r="V44" s="31"/>
      <c r="W44" s="32"/>
      <c r="X44" s="31"/>
      <c r="Y44" s="32">
        <f t="shared" si="9"/>
        <v>0</v>
      </c>
      <c r="Z44" s="20">
        <f t="shared" si="10"/>
        <v>0</v>
      </c>
      <c r="AA44" s="32">
        <f t="shared" si="11"/>
        <v>0</v>
      </c>
      <c r="AB44" s="20">
        <v>240</v>
      </c>
      <c r="AC44" s="20">
        <v>255</v>
      </c>
      <c r="AD44" s="70">
        <v>265</v>
      </c>
      <c r="AE44" s="32"/>
      <c r="AF44" s="31">
        <v>255</v>
      </c>
      <c r="AG44" s="32">
        <f t="shared" si="12"/>
        <v>166.77</v>
      </c>
      <c r="AH44" s="20">
        <f t="shared" si="13"/>
        <v>255</v>
      </c>
      <c r="AI44" s="32">
        <f t="shared" si="14"/>
        <v>166.77</v>
      </c>
      <c r="AJ44" s="20"/>
      <c r="AK44" s="20"/>
      <c r="AL44" s="20">
        <v>12</v>
      </c>
    </row>
    <row r="45" spans="1:38" ht="12.75">
      <c r="A45" s="20">
        <v>12</v>
      </c>
      <c r="B45" s="20">
        <v>1</v>
      </c>
      <c r="C45" s="20" t="s">
        <v>27</v>
      </c>
      <c r="D45" s="20" t="s">
        <v>30</v>
      </c>
      <c r="E45" s="20">
        <v>110</v>
      </c>
      <c r="F45" s="20" t="s">
        <v>363</v>
      </c>
      <c r="G45" s="20" t="s">
        <v>364</v>
      </c>
      <c r="H45" s="20" t="s">
        <v>364</v>
      </c>
      <c r="I45" s="20" t="s">
        <v>20</v>
      </c>
      <c r="J45" s="44" t="s">
        <v>365</v>
      </c>
      <c r="K45" s="42" t="s">
        <v>19</v>
      </c>
      <c r="L45" s="19">
        <v>107</v>
      </c>
      <c r="M45" s="51">
        <v>0.5405</v>
      </c>
      <c r="N45" s="29"/>
      <c r="O45" s="20"/>
      <c r="P45" s="31"/>
      <c r="Q45" s="32"/>
      <c r="R45" s="20"/>
      <c r="S45" s="51">
        <f t="shared" si="8"/>
        <v>0</v>
      </c>
      <c r="T45" s="20"/>
      <c r="U45" s="20"/>
      <c r="V45" s="31"/>
      <c r="W45" s="32"/>
      <c r="X45" s="31"/>
      <c r="Y45" s="32">
        <f t="shared" si="9"/>
        <v>0</v>
      </c>
      <c r="Z45" s="20">
        <f t="shared" si="10"/>
        <v>0</v>
      </c>
      <c r="AA45" s="32">
        <f t="shared" si="11"/>
        <v>0</v>
      </c>
      <c r="AB45" s="20">
        <v>345</v>
      </c>
      <c r="AC45" s="70">
        <v>365</v>
      </c>
      <c r="AD45" s="70">
        <v>365</v>
      </c>
      <c r="AE45" s="32"/>
      <c r="AF45" s="31">
        <v>345</v>
      </c>
      <c r="AG45" s="32">
        <f t="shared" si="12"/>
        <v>186.4725</v>
      </c>
      <c r="AH45" s="20">
        <f t="shared" si="13"/>
        <v>345</v>
      </c>
      <c r="AI45" s="32">
        <f t="shared" si="14"/>
        <v>186.4725</v>
      </c>
      <c r="AJ45" s="20" t="s">
        <v>373</v>
      </c>
      <c r="AK45" s="20"/>
      <c r="AL45" s="20">
        <v>48</v>
      </c>
    </row>
    <row r="46" spans="1:38" ht="12.75">
      <c r="A46" s="20">
        <v>12</v>
      </c>
      <c r="B46" s="20">
        <v>1</v>
      </c>
      <c r="C46" s="20" t="s">
        <v>27</v>
      </c>
      <c r="D46" s="20" t="s">
        <v>30</v>
      </c>
      <c r="E46" s="20">
        <v>125</v>
      </c>
      <c r="F46" s="20" t="s">
        <v>412</v>
      </c>
      <c r="G46" s="20" t="s">
        <v>196</v>
      </c>
      <c r="H46" s="20" t="s">
        <v>196</v>
      </c>
      <c r="I46" s="20" t="s">
        <v>20</v>
      </c>
      <c r="J46" s="44" t="s">
        <v>413</v>
      </c>
      <c r="K46" s="42" t="s">
        <v>151</v>
      </c>
      <c r="L46" s="19">
        <v>118.2</v>
      </c>
      <c r="M46" s="51">
        <v>0.5381</v>
      </c>
      <c r="N46" s="29"/>
      <c r="O46" s="20"/>
      <c r="P46" s="31"/>
      <c r="Q46" s="32"/>
      <c r="R46" s="20"/>
      <c r="S46" s="51">
        <f t="shared" si="8"/>
        <v>0</v>
      </c>
      <c r="T46" s="20"/>
      <c r="U46" s="20"/>
      <c r="V46" s="31"/>
      <c r="W46" s="32"/>
      <c r="X46" s="31"/>
      <c r="Y46" s="32">
        <f t="shared" si="9"/>
        <v>0</v>
      </c>
      <c r="Z46" s="20">
        <f t="shared" si="10"/>
        <v>0</v>
      </c>
      <c r="AA46" s="32">
        <f t="shared" si="11"/>
        <v>0</v>
      </c>
      <c r="AB46" s="20">
        <v>290</v>
      </c>
      <c r="AC46" s="20">
        <v>305</v>
      </c>
      <c r="AD46" s="31">
        <v>320</v>
      </c>
      <c r="AE46" s="32"/>
      <c r="AF46" s="31">
        <v>320</v>
      </c>
      <c r="AG46" s="32">
        <f t="shared" si="12"/>
        <v>172.192</v>
      </c>
      <c r="AH46" s="20">
        <f t="shared" si="13"/>
        <v>320</v>
      </c>
      <c r="AI46" s="32">
        <f t="shared" si="14"/>
        <v>172.192</v>
      </c>
      <c r="AJ46" s="20"/>
      <c r="AK46" s="20"/>
      <c r="AL46" s="20">
        <v>12</v>
      </c>
    </row>
    <row r="47" spans="1:38" ht="12" customHeight="1">
      <c r="A47" s="20">
        <v>5</v>
      </c>
      <c r="B47" s="20">
        <v>2</v>
      </c>
      <c r="C47" s="20" t="s">
        <v>27</v>
      </c>
      <c r="D47" s="20" t="s">
        <v>30</v>
      </c>
      <c r="E47" s="20">
        <v>125</v>
      </c>
      <c r="F47" s="20" t="s">
        <v>414</v>
      </c>
      <c r="G47" s="20" t="s">
        <v>415</v>
      </c>
      <c r="H47" s="20" t="s">
        <v>415</v>
      </c>
      <c r="I47" s="20" t="s">
        <v>20</v>
      </c>
      <c r="J47" s="44" t="s">
        <v>416</v>
      </c>
      <c r="K47" s="42" t="s">
        <v>151</v>
      </c>
      <c r="L47" s="19">
        <v>116.6</v>
      </c>
      <c r="M47" s="51">
        <v>0.5395</v>
      </c>
      <c r="N47" s="29"/>
      <c r="O47" s="20"/>
      <c r="P47" s="31"/>
      <c r="Q47" s="32"/>
      <c r="R47" s="20"/>
      <c r="S47" s="51">
        <f t="shared" si="8"/>
        <v>0</v>
      </c>
      <c r="T47" s="20"/>
      <c r="U47" s="20"/>
      <c r="V47" s="31"/>
      <c r="W47" s="32"/>
      <c r="X47" s="31"/>
      <c r="Y47" s="32">
        <f t="shared" si="9"/>
        <v>0</v>
      </c>
      <c r="Z47" s="20">
        <f t="shared" si="10"/>
        <v>0</v>
      </c>
      <c r="AA47" s="32">
        <f t="shared" si="11"/>
        <v>0</v>
      </c>
      <c r="AB47" s="20">
        <v>290</v>
      </c>
      <c r="AC47" s="20">
        <v>300</v>
      </c>
      <c r="AD47" s="31">
        <v>0</v>
      </c>
      <c r="AE47" s="32"/>
      <c r="AF47" s="31">
        <v>300</v>
      </c>
      <c r="AG47" s="32">
        <f t="shared" si="12"/>
        <v>161.85</v>
      </c>
      <c r="AH47" s="20">
        <f t="shared" si="13"/>
        <v>300</v>
      </c>
      <c r="AI47" s="32">
        <f t="shared" si="14"/>
        <v>161.85</v>
      </c>
      <c r="AJ47" s="20"/>
      <c r="AK47" s="20"/>
      <c r="AL47" s="20">
        <v>5</v>
      </c>
    </row>
    <row r="48" spans="1:38" ht="12.75">
      <c r="A48" s="20">
        <v>12</v>
      </c>
      <c r="B48" s="20">
        <v>1</v>
      </c>
      <c r="C48" s="20" t="s">
        <v>27</v>
      </c>
      <c r="D48" s="20" t="s">
        <v>30</v>
      </c>
      <c r="E48" s="20">
        <v>125</v>
      </c>
      <c r="F48" s="20" t="s">
        <v>405</v>
      </c>
      <c r="G48" s="20" t="s">
        <v>147</v>
      </c>
      <c r="H48" s="20" t="s">
        <v>35</v>
      </c>
      <c r="I48" s="20" t="s">
        <v>20</v>
      </c>
      <c r="J48" s="44" t="s">
        <v>406</v>
      </c>
      <c r="K48" s="42" t="s">
        <v>52</v>
      </c>
      <c r="L48" s="19">
        <v>112.5</v>
      </c>
      <c r="M48" s="51">
        <v>0.5705</v>
      </c>
      <c r="N48" s="29"/>
      <c r="O48" s="20"/>
      <c r="P48" s="31"/>
      <c r="Q48" s="32"/>
      <c r="R48" s="20"/>
      <c r="S48" s="51">
        <f t="shared" si="8"/>
        <v>0</v>
      </c>
      <c r="T48" s="20"/>
      <c r="U48" s="20"/>
      <c r="V48" s="31"/>
      <c r="W48" s="32"/>
      <c r="X48" s="31"/>
      <c r="Y48" s="32">
        <f t="shared" si="9"/>
        <v>0</v>
      </c>
      <c r="Z48" s="20">
        <f t="shared" si="10"/>
        <v>0</v>
      </c>
      <c r="AA48" s="32">
        <f t="shared" si="11"/>
        <v>0</v>
      </c>
      <c r="AB48" s="20">
        <v>240</v>
      </c>
      <c r="AC48" s="20">
        <v>250</v>
      </c>
      <c r="AD48" s="70">
        <v>255</v>
      </c>
      <c r="AE48" s="32"/>
      <c r="AF48" s="31">
        <v>250</v>
      </c>
      <c r="AG48" s="32">
        <f t="shared" si="12"/>
        <v>142.625</v>
      </c>
      <c r="AH48" s="20">
        <f t="shared" si="13"/>
        <v>250</v>
      </c>
      <c r="AI48" s="32">
        <f t="shared" si="14"/>
        <v>142.625</v>
      </c>
      <c r="AJ48" s="20"/>
      <c r="AK48" s="20" t="s">
        <v>422</v>
      </c>
      <c r="AL48" s="20">
        <v>12</v>
      </c>
    </row>
    <row r="49" spans="1:38" ht="12.75">
      <c r="A49" s="20">
        <v>12</v>
      </c>
      <c r="B49" s="20">
        <v>1</v>
      </c>
      <c r="C49" s="20" t="s">
        <v>27</v>
      </c>
      <c r="D49" s="20" t="s">
        <v>30</v>
      </c>
      <c r="E49" s="20">
        <v>125</v>
      </c>
      <c r="F49" s="20" t="s">
        <v>243</v>
      </c>
      <c r="G49" s="20" t="s">
        <v>134</v>
      </c>
      <c r="H49" s="20" t="s">
        <v>23</v>
      </c>
      <c r="I49" s="20" t="s">
        <v>20</v>
      </c>
      <c r="J49" s="44" t="s">
        <v>244</v>
      </c>
      <c r="K49" s="42" t="s">
        <v>158</v>
      </c>
      <c r="L49" s="19">
        <v>117.4</v>
      </c>
      <c r="M49" s="51">
        <v>0.8125</v>
      </c>
      <c r="N49" s="29"/>
      <c r="O49" s="20"/>
      <c r="P49" s="31"/>
      <c r="Q49" s="32"/>
      <c r="R49" s="20"/>
      <c r="S49" s="51">
        <f t="shared" si="8"/>
        <v>0</v>
      </c>
      <c r="T49" s="20"/>
      <c r="U49" s="20"/>
      <c r="V49" s="31"/>
      <c r="W49" s="32"/>
      <c r="X49" s="31"/>
      <c r="Y49" s="32">
        <f t="shared" si="9"/>
        <v>0</v>
      </c>
      <c r="Z49" s="20">
        <f t="shared" si="10"/>
        <v>0</v>
      </c>
      <c r="AA49" s="32">
        <f t="shared" si="11"/>
        <v>0</v>
      </c>
      <c r="AB49" s="20">
        <v>202.5</v>
      </c>
      <c r="AC49" s="20">
        <v>227.5</v>
      </c>
      <c r="AD49" s="31">
        <v>250</v>
      </c>
      <c r="AE49" s="32"/>
      <c r="AF49" s="31">
        <v>250</v>
      </c>
      <c r="AG49" s="32">
        <f t="shared" si="12"/>
        <v>203.125</v>
      </c>
      <c r="AH49" s="20">
        <f t="shared" si="13"/>
        <v>250</v>
      </c>
      <c r="AI49" s="32">
        <f t="shared" si="14"/>
        <v>203.125</v>
      </c>
      <c r="AJ49" s="20" t="s">
        <v>371</v>
      </c>
      <c r="AK49" s="20"/>
      <c r="AL49" s="20">
        <v>27</v>
      </c>
    </row>
    <row r="50" spans="1:38" ht="12.75">
      <c r="A50" s="20">
        <v>5</v>
      </c>
      <c r="B50" s="20">
        <v>2</v>
      </c>
      <c r="C50" s="20" t="s">
        <v>27</v>
      </c>
      <c r="D50" s="20" t="s">
        <v>30</v>
      </c>
      <c r="E50" s="20">
        <v>125</v>
      </c>
      <c r="F50" s="20" t="s">
        <v>351</v>
      </c>
      <c r="G50" s="20" t="s">
        <v>75</v>
      </c>
      <c r="H50" s="20" t="s">
        <v>352</v>
      </c>
      <c r="I50" s="20" t="s">
        <v>20</v>
      </c>
      <c r="J50" s="44" t="s">
        <v>353</v>
      </c>
      <c r="K50" s="42" t="s">
        <v>158</v>
      </c>
      <c r="L50" s="19">
        <v>123.3</v>
      </c>
      <c r="M50" s="51">
        <v>0.7223</v>
      </c>
      <c r="N50" s="29"/>
      <c r="O50" s="20"/>
      <c r="P50" s="31"/>
      <c r="Q50" s="32"/>
      <c r="R50" s="20"/>
      <c r="S50" s="51">
        <f t="shared" si="8"/>
        <v>0</v>
      </c>
      <c r="T50" s="20"/>
      <c r="U50" s="20"/>
      <c r="V50" s="31"/>
      <c r="W50" s="32"/>
      <c r="X50" s="31"/>
      <c r="Y50" s="32">
        <f t="shared" si="9"/>
        <v>0</v>
      </c>
      <c r="Z50" s="20">
        <f t="shared" si="10"/>
        <v>0</v>
      </c>
      <c r="AA50" s="32">
        <f t="shared" si="11"/>
        <v>0</v>
      </c>
      <c r="AB50" s="20">
        <v>220</v>
      </c>
      <c r="AC50" s="20">
        <v>245</v>
      </c>
      <c r="AD50" s="61">
        <v>260</v>
      </c>
      <c r="AE50" s="32"/>
      <c r="AF50" s="31">
        <v>245</v>
      </c>
      <c r="AG50" s="32">
        <f t="shared" si="12"/>
        <v>176.9635</v>
      </c>
      <c r="AH50" s="20">
        <f t="shared" si="13"/>
        <v>245</v>
      </c>
      <c r="AI50" s="32">
        <f t="shared" si="14"/>
        <v>176.9635</v>
      </c>
      <c r="AJ50" s="20"/>
      <c r="AK50" s="20"/>
      <c r="AL50" s="20">
        <v>5</v>
      </c>
    </row>
    <row r="51" spans="1:38" ht="12.75">
      <c r="A51" s="20">
        <v>12</v>
      </c>
      <c r="B51" s="20">
        <v>1</v>
      </c>
      <c r="C51" s="20" t="s">
        <v>27</v>
      </c>
      <c r="D51" s="20" t="s">
        <v>30</v>
      </c>
      <c r="E51" s="20">
        <v>125</v>
      </c>
      <c r="F51" s="20" t="s">
        <v>412</v>
      </c>
      <c r="G51" s="20" t="s">
        <v>196</v>
      </c>
      <c r="H51" s="20" t="s">
        <v>196</v>
      </c>
      <c r="I51" s="20" t="s">
        <v>20</v>
      </c>
      <c r="J51" s="44" t="s">
        <v>413</v>
      </c>
      <c r="K51" s="42" t="s">
        <v>19</v>
      </c>
      <c r="L51" s="19">
        <v>118.2</v>
      </c>
      <c r="M51" s="51">
        <v>0.5286</v>
      </c>
      <c r="N51" s="29"/>
      <c r="O51" s="20"/>
      <c r="P51" s="31"/>
      <c r="Q51" s="32"/>
      <c r="R51" s="20"/>
      <c r="S51" s="51">
        <f t="shared" si="8"/>
        <v>0</v>
      </c>
      <c r="T51" s="20"/>
      <c r="U51" s="20"/>
      <c r="V51" s="31"/>
      <c r="W51" s="32"/>
      <c r="X51" s="31"/>
      <c r="Y51" s="32">
        <f t="shared" si="9"/>
        <v>0</v>
      </c>
      <c r="Z51" s="20">
        <f t="shared" si="10"/>
        <v>0</v>
      </c>
      <c r="AA51" s="32">
        <f t="shared" si="11"/>
        <v>0</v>
      </c>
      <c r="AB51" s="20">
        <v>290</v>
      </c>
      <c r="AC51" s="20">
        <v>305</v>
      </c>
      <c r="AD51" s="31">
        <v>320</v>
      </c>
      <c r="AE51" s="32"/>
      <c r="AF51" s="31">
        <v>320</v>
      </c>
      <c r="AG51" s="32">
        <f t="shared" si="12"/>
        <v>169.152</v>
      </c>
      <c r="AH51" s="20">
        <f t="shared" si="13"/>
        <v>320</v>
      </c>
      <c r="AI51" s="32">
        <f t="shared" si="14"/>
        <v>169.152</v>
      </c>
      <c r="AJ51" s="20" t="s">
        <v>375</v>
      </c>
      <c r="AK51" s="20"/>
      <c r="AL51" s="20">
        <v>21</v>
      </c>
    </row>
    <row r="52" spans="1:38" ht="12.75">
      <c r="A52" s="20">
        <v>5</v>
      </c>
      <c r="B52" s="20">
        <v>2</v>
      </c>
      <c r="C52" s="20" t="s">
        <v>27</v>
      </c>
      <c r="D52" s="20" t="s">
        <v>30</v>
      </c>
      <c r="E52" s="20">
        <v>125</v>
      </c>
      <c r="F52" s="20" t="s">
        <v>417</v>
      </c>
      <c r="G52" s="20" t="s">
        <v>418</v>
      </c>
      <c r="H52" s="20" t="s">
        <v>418</v>
      </c>
      <c r="I52" s="20" t="s">
        <v>20</v>
      </c>
      <c r="J52" s="44" t="s">
        <v>419</v>
      </c>
      <c r="K52" s="42" t="s">
        <v>19</v>
      </c>
      <c r="L52" s="19">
        <v>123.8</v>
      </c>
      <c r="M52" s="51">
        <v>0.5227</v>
      </c>
      <c r="N52" s="29"/>
      <c r="O52" s="20"/>
      <c r="P52" s="31"/>
      <c r="Q52" s="32"/>
      <c r="R52" s="20"/>
      <c r="S52" s="51">
        <f t="shared" si="8"/>
        <v>0</v>
      </c>
      <c r="T52" s="20"/>
      <c r="U52" s="20"/>
      <c r="V52" s="31"/>
      <c r="W52" s="32"/>
      <c r="X52" s="31"/>
      <c r="Y52" s="32">
        <f t="shared" si="9"/>
        <v>0</v>
      </c>
      <c r="Z52" s="20">
        <f t="shared" si="10"/>
        <v>0</v>
      </c>
      <c r="AA52" s="32">
        <f t="shared" si="11"/>
        <v>0</v>
      </c>
      <c r="AB52" s="20">
        <v>320</v>
      </c>
      <c r="AC52" s="70">
        <v>350</v>
      </c>
      <c r="AD52" s="70">
        <v>350</v>
      </c>
      <c r="AE52" s="32"/>
      <c r="AF52" s="31">
        <v>320</v>
      </c>
      <c r="AG52" s="32">
        <f t="shared" si="12"/>
        <v>167.264</v>
      </c>
      <c r="AH52" s="20">
        <f t="shared" si="13"/>
        <v>320</v>
      </c>
      <c r="AI52" s="32">
        <f t="shared" si="14"/>
        <v>167.264</v>
      </c>
      <c r="AJ52" s="20"/>
      <c r="AK52" s="20" t="s">
        <v>400</v>
      </c>
      <c r="AL52" s="20">
        <v>5</v>
      </c>
    </row>
    <row r="53" spans="1:38" ht="12.75">
      <c r="A53" s="20">
        <v>3</v>
      </c>
      <c r="B53" s="20">
        <v>3</v>
      </c>
      <c r="C53" s="20" t="s">
        <v>27</v>
      </c>
      <c r="D53" s="20" t="s">
        <v>30</v>
      </c>
      <c r="E53" s="20">
        <v>125</v>
      </c>
      <c r="F53" s="20" t="s">
        <v>414</v>
      </c>
      <c r="G53" s="20" t="s">
        <v>415</v>
      </c>
      <c r="H53" s="20" t="s">
        <v>415</v>
      </c>
      <c r="I53" s="20" t="s">
        <v>20</v>
      </c>
      <c r="J53" s="44" t="s">
        <v>416</v>
      </c>
      <c r="K53" s="42" t="s">
        <v>19</v>
      </c>
      <c r="L53" s="19">
        <v>116.6</v>
      </c>
      <c r="M53" s="51">
        <v>0.53</v>
      </c>
      <c r="N53" s="29"/>
      <c r="O53" s="20"/>
      <c r="P53" s="31"/>
      <c r="Q53" s="32"/>
      <c r="R53" s="20"/>
      <c r="S53" s="51">
        <f t="shared" si="8"/>
        <v>0</v>
      </c>
      <c r="T53" s="20"/>
      <c r="U53" s="20"/>
      <c r="V53" s="31"/>
      <c r="W53" s="32"/>
      <c r="X53" s="31"/>
      <c r="Y53" s="32">
        <f t="shared" si="9"/>
        <v>0</v>
      </c>
      <c r="Z53" s="20">
        <f t="shared" si="10"/>
        <v>0</v>
      </c>
      <c r="AA53" s="32">
        <f t="shared" si="11"/>
        <v>0</v>
      </c>
      <c r="AB53" s="20">
        <v>290</v>
      </c>
      <c r="AC53" s="20">
        <v>300</v>
      </c>
      <c r="AD53" s="31">
        <v>0</v>
      </c>
      <c r="AE53" s="32"/>
      <c r="AF53" s="31">
        <v>300</v>
      </c>
      <c r="AG53" s="32">
        <f t="shared" si="12"/>
        <v>159</v>
      </c>
      <c r="AH53" s="20">
        <f t="shared" si="13"/>
        <v>300</v>
      </c>
      <c r="AI53" s="32">
        <f t="shared" si="14"/>
        <v>159</v>
      </c>
      <c r="AJ53" s="20"/>
      <c r="AK53" s="20"/>
      <c r="AL53" s="20">
        <v>3</v>
      </c>
    </row>
    <row r="54" spans="1:38" ht="12.75">
      <c r="A54" s="20">
        <v>2</v>
      </c>
      <c r="B54" s="20">
        <v>4</v>
      </c>
      <c r="C54" s="20" t="s">
        <v>27</v>
      </c>
      <c r="D54" s="20" t="s">
        <v>30</v>
      </c>
      <c r="E54" s="20">
        <v>125</v>
      </c>
      <c r="F54" s="20" t="s">
        <v>243</v>
      </c>
      <c r="G54" s="20" t="s">
        <v>134</v>
      </c>
      <c r="H54" s="20" t="s">
        <v>23</v>
      </c>
      <c r="I54" s="20" t="s">
        <v>20</v>
      </c>
      <c r="J54" s="44" t="s">
        <v>244</v>
      </c>
      <c r="K54" s="42" t="s">
        <v>19</v>
      </c>
      <c r="L54" s="19">
        <v>117.4</v>
      </c>
      <c r="M54" s="51">
        <v>0.5293</v>
      </c>
      <c r="N54" s="29"/>
      <c r="O54" s="20"/>
      <c r="P54" s="31"/>
      <c r="Q54" s="32"/>
      <c r="R54" s="20"/>
      <c r="S54" s="51">
        <f t="shared" si="8"/>
        <v>0</v>
      </c>
      <c r="T54" s="20"/>
      <c r="U54" s="20"/>
      <c r="V54" s="31"/>
      <c r="W54" s="32"/>
      <c r="X54" s="31"/>
      <c r="Y54" s="32">
        <f t="shared" si="9"/>
        <v>0</v>
      </c>
      <c r="Z54" s="20">
        <f t="shared" si="10"/>
        <v>0</v>
      </c>
      <c r="AA54" s="32">
        <f t="shared" si="11"/>
        <v>0</v>
      </c>
      <c r="AB54" s="20">
        <v>202.5</v>
      </c>
      <c r="AC54" s="20">
        <v>227.5</v>
      </c>
      <c r="AD54" s="31">
        <v>250</v>
      </c>
      <c r="AE54" s="32"/>
      <c r="AF54" s="31">
        <v>250</v>
      </c>
      <c r="AG54" s="32">
        <f t="shared" si="12"/>
        <v>132.325</v>
      </c>
      <c r="AH54" s="20">
        <f t="shared" si="13"/>
        <v>250</v>
      </c>
      <c r="AI54" s="32">
        <f t="shared" si="14"/>
        <v>132.325</v>
      </c>
      <c r="AJ54" s="20"/>
      <c r="AK54" s="20"/>
      <c r="AL54" s="20">
        <v>2</v>
      </c>
    </row>
    <row r="55" spans="1:38" ht="12.75">
      <c r="A55" s="20"/>
      <c r="B55" s="20"/>
      <c r="C55" s="20"/>
      <c r="D55" s="20"/>
      <c r="E55" s="20"/>
      <c r="F55" s="31" t="s">
        <v>129</v>
      </c>
      <c r="G55" s="31" t="s">
        <v>130</v>
      </c>
      <c r="H55" s="20"/>
      <c r="I55" s="20"/>
      <c r="J55" s="44"/>
      <c r="K55" s="42"/>
      <c r="L55" s="19"/>
      <c r="M55" s="51"/>
      <c r="N55" s="29"/>
      <c r="O55" s="20"/>
      <c r="P55" s="69"/>
      <c r="Q55" s="32"/>
      <c r="R55" s="20"/>
      <c r="S55" s="51"/>
      <c r="T55" s="20"/>
      <c r="U55" s="20"/>
      <c r="V55" s="31"/>
      <c r="W55" s="32"/>
      <c r="X55" s="31"/>
      <c r="Y55" s="32"/>
      <c r="Z55" s="20"/>
      <c r="AA55" s="32"/>
      <c r="AB55" s="20"/>
      <c r="AC55" s="20"/>
      <c r="AD55" s="31"/>
      <c r="AE55" s="32"/>
      <c r="AF55" s="31"/>
      <c r="AG55" s="32"/>
      <c r="AH55" s="20"/>
      <c r="AI55" s="32"/>
      <c r="AJ55" s="20"/>
      <c r="AK55" s="20"/>
      <c r="AL55" s="20"/>
    </row>
    <row r="56" spans="1:38" ht="12.75">
      <c r="A56" s="20">
        <v>12</v>
      </c>
      <c r="B56" s="20">
        <v>1</v>
      </c>
      <c r="C56" s="20" t="s">
        <v>27</v>
      </c>
      <c r="D56" s="20" t="s">
        <v>30</v>
      </c>
      <c r="E56" s="20">
        <v>60</v>
      </c>
      <c r="F56" s="20" t="s">
        <v>276</v>
      </c>
      <c r="G56" s="20" t="s">
        <v>235</v>
      </c>
      <c r="H56" s="20" t="s">
        <v>35</v>
      </c>
      <c r="I56" s="20" t="s">
        <v>20</v>
      </c>
      <c r="J56" s="44" t="s">
        <v>277</v>
      </c>
      <c r="K56" s="42" t="s">
        <v>135</v>
      </c>
      <c r="L56" s="19">
        <v>58.3</v>
      </c>
      <c r="M56" s="51">
        <v>0.9884</v>
      </c>
      <c r="N56" s="29">
        <v>100</v>
      </c>
      <c r="O56" s="20">
        <v>110</v>
      </c>
      <c r="P56" s="31">
        <v>120</v>
      </c>
      <c r="Q56" s="32"/>
      <c r="R56" s="20">
        <v>120</v>
      </c>
      <c r="S56" s="51">
        <f aca="true" t="shared" si="15" ref="S56:S81">R56*M56</f>
        <v>118.60799999999999</v>
      </c>
      <c r="T56" s="20">
        <v>70</v>
      </c>
      <c r="U56" s="20">
        <v>80</v>
      </c>
      <c r="V56" s="70">
        <v>85</v>
      </c>
      <c r="W56" s="32"/>
      <c r="X56" s="31">
        <v>80</v>
      </c>
      <c r="Y56" s="32">
        <f aca="true" t="shared" si="16" ref="Y56:Y81">X56*M56</f>
        <v>79.072</v>
      </c>
      <c r="Z56" s="20">
        <f aca="true" t="shared" si="17" ref="Z56:Z81">X56+R56</f>
        <v>200</v>
      </c>
      <c r="AA56" s="32">
        <f aca="true" t="shared" si="18" ref="AA56:AA81">Z56*M56</f>
        <v>197.67999999999998</v>
      </c>
      <c r="AB56" s="20">
        <v>140</v>
      </c>
      <c r="AC56" s="20">
        <v>150</v>
      </c>
      <c r="AD56" s="70">
        <v>155</v>
      </c>
      <c r="AE56" s="32"/>
      <c r="AF56" s="31">
        <v>150</v>
      </c>
      <c r="AG56" s="32">
        <f aca="true" t="shared" si="19" ref="AG56:AG81">AF56*M56</f>
        <v>148.26</v>
      </c>
      <c r="AH56" s="20">
        <f aca="true" t="shared" si="20" ref="AH56:AH81">AF56+Z56</f>
        <v>350</v>
      </c>
      <c r="AI56" s="32">
        <f aca="true" t="shared" si="21" ref="AI56:AI81">AH56*M56</f>
        <v>345.94</v>
      </c>
      <c r="AJ56" s="20"/>
      <c r="AK56" s="20" t="s">
        <v>236</v>
      </c>
      <c r="AL56" s="20">
        <v>12</v>
      </c>
    </row>
    <row r="57" spans="1:38" ht="12.75">
      <c r="A57" s="20">
        <v>12</v>
      </c>
      <c r="B57" s="20">
        <v>1</v>
      </c>
      <c r="C57" s="20" t="s">
        <v>27</v>
      </c>
      <c r="D57" s="20" t="s">
        <v>30</v>
      </c>
      <c r="E57" s="20">
        <v>67.5</v>
      </c>
      <c r="F57" s="20" t="s">
        <v>278</v>
      </c>
      <c r="G57" s="20" t="s">
        <v>68</v>
      </c>
      <c r="H57" s="20" t="s">
        <v>69</v>
      </c>
      <c r="I57" s="20" t="s">
        <v>20</v>
      </c>
      <c r="J57" s="44" t="s">
        <v>279</v>
      </c>
      <c r="K57" s="42" t="s">
        <v>151</v>
      </c>
      <c r="L57" s="19">
        <v>66.4</v>
      </c>
      <c r="M57" s="51">
        <v>0.7389</v>
      </c>
      <c r="N57" s="70">
        <v>125</v>
      </c>
      <c r="O57" s="20">
        <v>125</v>
      </c>
      <c r="P57" s="31">
        <v>130</v>
      </c>
      <c r="Q57" s="32"/>
      <c r="R57" s="20">
        <v>130</v>
      </c>
      <c r="S57" s="51">
        <f t="shared" si="15"/>
        <v>96.057</v>
      </c>
      <c r="T57" s="20">
        <v>102.5</v>
      </c>
      <c r="U57" s="20">
        <v>110</v>
      </c>
      <c r="V57" s="31">
        <v>110</v>
      </c>
      <c r="W57" s="32"/>
      <c r="X57" s="31">
        <v>102.5</v>
      </c>
      <c r="Y57" s="32">
        <f t="shared" si="16"/>
        <v>75.73725</v>
      </c>
      <c r="Z57" s="20">
        <f t="shared" si="17"/>
        <v>232.5</v>
      </c>
      <c r="AA57" s="32">
        <f t="shared" si="18"/>
        <v>171.79425</v>
      </c>
      <c r="AB57" s="20">
        <v>155</v>
      </c>
      <c r="AC57" s="20">
        <v>165</v>
      </c>
      <c r="AD57" s="69">
        <v>170</v>
      </c>
      <c r="AE57" s="32"/>
      <c r="AF57" s="31">
        <f>AC57</f>
        <v>165</v>
      </c>
      <c r="AG57" s="32">
        <f t="shared" si="19"/>
        <v>121.9185</v>
      </c>
      <c r="AH57" s="20">
        <f t="shared" si="20"/>
        <v>397.5</v>
      </c>
      <c r="AI57" s="32">
        <f t="shared" si="21"/>
        <v>293.71275</v>
      </c>
      <c r="AJ57" s="20"/>
      <c r="AK57" s="20"/>
      <c r="AL57" s="20">
        <v>12</v>
      </c>
    </row>
    <row r="58" spans="1:38" ht="12.75">
      <c r="A58" s="20">
        <v>12</v>
      </c>
      <c r="B58" s="20">
        <v>1</v>
      </c>
      <c r="C58" s="20" t="s">
        <v>27</v>
      </c>
      <c r="D58" s="20" t="s">
        <v>30</v>
      </c>
      <c r="E58" s="20">
        <v>67.5</v>
      </c>
      <c r="F58" s="20" t="s">
        <v>278</v>
      </c>
      <c r="G58" s="20" t="s">
        <v>68</v>
      </c>
      <c r="H58" s="20" t="s">
        <v>69</v>
      </c>
      <c r="I58" s="20" t="s">
        <v>20</v>
      </c>
      <c r="J58" s="44" t="s">
        <v>279</v>
      </c>
      <c r="K58" s="42" t="s">
        <v>19</v>
      </c>
      <c r="L58" s="19">
        <v>66.4</v>
      </c>
      <c r="M58" s="51">
        <v>0.7367</v>
      </c>
      <c r="N58" s="70">
        <v>125</v>
      </c>
      <c r="O58" s="20">
        <v>125</v>
      </c>
      <c r="P58" s="31">
        <v>130</v>
      </c>
      <c r="Q58" s="32"/>
      <c r="R58" s="20">
        <v>130</v>
      </c>
      <c r="S58" s="51">
        <f t="shared" si="15"/>
        <v>95.771</v>
      </c>
      <c r="T58" s="20">
        <v>102.5</v>
      </c>
      <c r="U58" s="20">
        <v>110</v>
      </c>
      <c r="V58" s="31">
        <v>110</v>
      </c>
      <c r="W58" s="32"/>
      <c r="X58" s="31">
        <v>102.5</v>
      </c>
      <c r="Y58" s="32">
        <f t="shared" si="16"/>
        <v>75.51175</v>
      </c>
      <c r="Z58" s="20">
        <f t="shared" si="17"/>
        <v>232.5</v>
      </c>
      <c r="AA58" s="32">
        <f t="shared" si="18"/>
        <v>171.28275</v>
      </c>
      <c r="AB58" s="20">
        <v>155</v>
      </c>
      <c r="AC58" s="20">
        <v>165</v>
      </c>
      <c r="AD58" s="69">
        <v>170</v>
      </c>
      <c r="AE58" s="32"/>
      <c r="AF58" s="31">
        <f>AC58</f>
        <v>165</v>
      </c>
      <c r="AG58" s="32">
        <f t="shared" si="19"/>
        <v>121.55550000000001</v>
      </c>
      <c r="AH58" s="20">
        <f t="shared" si="20"/>
        <v>397.5</v>
      </c>
      <c r="AI58" s="32">
        <f t="shared" si="21"/>
        <v>292.83825</v>
      </c>
      <c r="AJ58" s="20"/>
      <c r="AK58" s="20"/>
      <c r="AL58" s="20">
        <v>12</v>
      </c>
    </row>
    <row r="59" spans="1:38" ht="12.75">
      <c r="A59" s="20">
        <v>0</v>
      </c>
      <c r="B59" s="20" t="s">
        <v>172</v>
      </c>
      <c r="C59" s="20" t="s">
        <v>27</v>
      </c>
      <c r="D59" s="20" t="s">
        <v>30</v>
      </c>
      <c r="E59" s="20">
        <v>75</v>
      </c>
      <c r="F59" s="20" t="s">
        <v>283</v>
      </c>
      <c r="G59" s="20" t="s">
        <v>284</v>
      </c>
      <c r="H59" s="20" t="s">
        <v>34</v>
      </c>
      <c r="I59" s="20" t="s">
        <v>20</v>
      </c>
      <c r="J59" s="44" t="s">
        <v>285</v>
      </c>
      <c r="K59" s="42" t="s">
        <v>171</v>
      </c>
      <c r="L59" s="19">
        <v>70.15</v>
      </c>
      <c r="M59" s="51">
        <v>1.4238</v>
      </c>
      <c r="N59" s="29">
        <v>165</v>
      </c>
      <c r="O59" s="20">
        <v>180</v>
      </c>
      <c r="P59" s="31">
        <v>195</v>
      </c>
      <c r="Q59" s="32"/>
      <c r="R59" s="20">
        <v>0</v>
      </c>
      <c r="S59" s="51">
        <f t="shared" si="15"/>
        <v>0</v>
      </c>
      <c r="T59" s="69">
        <v>77.5</v>
      </c>
      <c r="U59" s="69">
        <v>77.5</v>
      </c>
      <c r="V59" s="69">
        <v>77.5</v>
      </c>
      <c r="W59" s="32"/>
      <c r="X59" s="31">
        <v>0</v>
      </c>
      <c r="Y59" s="32">
        <f t="shared" si="16"/>
        <v>0</v>
      </c>
      <c r="Z59" s="20">
        <f t="shared" si="17"/>
        <v>0</v>
      </c>
      <c r="AA59" s="32">
        <f t="shared" si="18"/>
        <v>0</v>
      </c>
      <c r="AB59" s="70">
        <v>190</v>
      </c>
      <c r="AC59" s="70">
        <v>0</v>
      </c>
      <c r="AD59" s="70">
        <v>0</v>
      </c>
      <c r="AE59" s="32"/>
      <c r="AF59" s="31">
        <v>0</v>
      </c>
      <c r="AG59" s="32">
        <f t="shared" si="19"/>
        <v>0</v>
      </c>
      <c r="AH59" s="20">
        <f t="shared" si="20"/>
        <v>0</v>
      </c>
      <c r="AI59" s="32">
        <f t="shared" si="21"/>
        <v>0</v>
      </c>
      <c r="AJ59" s="20"/>
      <c r="AK59" s="20" t="s">
        <v>286</v>
      </c>
      <c r="AL59" s="20">
        <v>0</v>
      </c>
    </row>
    <row r="60" spans="1:38" ht="12.75">
      <c r="A60" s="20">
        <v>12</v>
      </c>
      <c r="B60" s="20">
        <v>1</v>
      </c>
      <c r="C60" s="20" t="s">
        <v>27</v>
      </c>
      <c r="D60" s="20" t="s">
        <v>30</v>
      </c>
      <c r="E60" s="20">
        <v>75</v>
      </c>
      <c r="F60" s="20" t="s">
        <v>297</v>
      </c>
      <c r="G60" s="20" t="s">
        <v>203</v>
      </c>
      <c r="H60" s="20" t="s">
        <v>23</v>
      </c>
      <c r="I60" s="20" t="s">
        <v>20</v>
      </c>
      <c r="J60" s="44" t="s">
        <v>298</v>
      </c>
      <c r="K60" s="42" t="s">
        <v>19</v>
      </c>
      <c r="L60" s="19">
        <v>74.1</v>
      </c>
      <c r="M60" s="51">
        <v>0.6708</v>
      </c>
      <c r="N60" s="29">
        <v>180</v>
      </c>
      <c r="O60" s="20">
        <v>200</v>
      </c>
      <c r="P60" s="31">
        <v>210</v>
      </c>
      <c r="Q60" s="32"/>
      <c r="R60" s="20">
        <f>P60</f>
        <v>210</v>
      </c>
      <c r="S60" s="51">
        <f t="shared" si="15"/>
        <v>140.868</v>
      </c>
      <c r="T60" s="20">
        <v>130</v>
      </c>
      <c r="U60" s="20">
        <v>140</v>
      </c>
      <c r="V60" s="31">
        <v>0</v>
      </c>
      <c r="W60" s="32"/>
      <c r="X60" s="31">
        <v>140</v>
      </c>
      <c r="Y60" s="32">
        <f t="shared" si="16"/>
        <v>93.91199999999999</v>
      </c>
      <c r="Z60" s="20">
        <f t="shared" si="17"/>
        <v>350</v>
      </c>
      <c r="AA60" s="32">
        <f t="shared" si="18"/>
        <v>234.77999999999997</v>
      </c>
      <c r="AB60" s="20">
        <v>220</v>
      </c>
      <c r="AC60" s="69">
        <v>240</v>
      </c>
      <c r="AD60" s="31">
        <v>252.5</v>
      </c>
      <c r="AE60" s="32"/>
      <c r="AF60" s="31">
        <f>AD60</f>
        <v>252.5</v>
      </c>
      <c r="AG60" s="32">
        <f t="shared" si="19"/>
        <v>169.37699999999998</v>
      </c>
      <c r="AH60" s="20">
        <f t="shared" si="20"/>
        <v>602.5</v>
      </c>
      <c r="AI60" s="32">
        <f t="shared" si="21"/>
        <v>404.157</v>
      </c>
      <c r="AJ60" s="20"/>
      <c r="AK60" s="20"/>
      <c r="AL60" s="20">
        <v>12</v>
      </c>
    </row>
    <row r="61" spans="1:38" ht="12.75">
      <c r="A61" s="20">
        <v>12</v>
      </c>
      <c r="B61" s="20">
        <v>1</v>
      </c>
      <c r="C61" s="20" t="s">
        <v>27</v>
      </c>
      <c r="D61" s="20" t="s">
        <v>30</v>
      </c>
      <c r="E61" s="20">
        <v>82.5</v>
      </c>
      <c r="F61" s="20" t="s">
        <v>287</v>
      </c>
      <c r="G61" s="20" t="s">
        <v>288</v>
      </c>
      <c r="H61" s="20" t="s">
        <v>288</v>
      </c>
      <c r="I61" s="20" t="s">
        <v>20</v>
      </c>
      <c r="J61" s="44" t="s">
        <v>289</v>
      </c>
      <c r="K61" s="42" t="s">
        <v>52</v>
      </c>
      <c r="L61" s="19">
        <v>81.05</v>
      </c>
      <c r="M61" s="51">
        <v>0.7001</v>
      </c>
      <c r="N61" s="29">
        <v>145</v>
      </c>
      <c r="O61" s="20">
        <v>155</v>
      </c>
      <c r="P61" s="31">
        <v>165</v>
      </c>
      <c r="Q61" s="32"/>
      <c r="R61" s="20">
        <f>P61</f>
        <v>165</v>
      </c>
      <c r="S61" s="51">
        <f t="shared" si="15"/>
        <v>115.5165</v>
      </c>
      <c r="T61" s="20">
        <v>105</v>
      </c>
      <c r="U61" s="69">
        <v>112.5</v>
      </c>
      <c r="V61" s="69">
        <v>112.5</v>
      </c>
      <c r="W61" s="32"/>
      <c r="X61" s="31">
        <f>T61</f>
        <v>105</v>
      </c>
      <c r="Y61" s="32">
        <f t="shared" si="16"/>
        <v>73.5105</v>
      </c>
      <c r="Z61" s="20">
        <f t="shared" si="17"/>
        <v>270</v>
      </c>
      <c r="AA61" s="32">
        <f t="shared" si="18"/>
        <v>189.027</v>
      </c>
      <c r="AB61" s="20">
        <v>200</v>
      </c>
      <c r="AC61" s="20">
        <v>210</v>
      </c>
      <c r="AD61" s="69">
        <v>215</v>
      </c>
      <c r="AE61" s="32"/>
      <c r="AF61" s="31">
        <f>AC61</f>
        <v>210</v>
      </c>
      <c r="AG61" s="32">
        <f t="shared" si="19"/>
        <v>147.021</v>
      </c>
      <c r="AH61" s="20">
        <f t="shared" si="20"/>
        <v>480</v>
      </c>
      <c r="AI61" s="32">
        <f t="shared" si="21"/>
        <v>336.048</v>
      </c>
      <c r="AJ61" s="20"/>
      <c r="AK61" s="20"/>
      <c r="AL61" s="20">
        <v>12</v>
      </c>
    </row>
    <row r="62" spans="1:38" ht="12.75">
      <c r="A62" s="20">
        <v>12</v>
      </c>
      <c r="B62" s="20">
        <v>1</v>
      </c>
      <c r="C62" s="20" t="s">
        <v>27</v>
      </c>
      <c r="D62" s="20" t="s">
        <v>30</v>
      </c>
      <c r="E62" s="20">
        <v>82.5</v>
      </c>
      <c r="F62" s="20" t="s">
        <v>299</v>
      </c>
      <c r="G62" s="20" t="s">
        <v>300</v>
      </c>
      <c r="H62" s="20" t="s">
        <v>23</v>
      </c>
      <c r="I62" s="20" t="s">
        <v>20</v>
      </c>
      <c r="J62" s="44" t="s">
        <v>301</v>
      </c>
      <c r="K62" s="42" t="s">
        <v>19</v>
      </c>
      <c r="L62" s="19">
        <v>81.8</v>
      </c>
      <c r="M62" s="51">
        <v>0.623</v>
      </c>
      <c r="N62" s="29">
        <v>225</v>
      </c>
      <c r="O62" s="20">
        <v>235</v>
      </c>
      <c r="P62" s="69">
        <v>240</v>
      </c>
      <c r="Q62" s="32"/>
      <c r="R62" s="20">
        <f>O62</f>
        <v>235</v>
      </c>
      <c r="S62" s="51">
        <f t="shared" si="15"/>
        <v>146.405</v>
      </c>
      <c r="T62" s="20">
        <v>150</v>
      </c>
      <c r="U62" s="20">
        <v>160</v>
      </c>
      <c r="V62" s="69">
        <v>165</v>
      </c>
      <c r="W62" s="32"/>
      <c r="X62" s="31">
        <f>U62</f>
        <v>160</v>
      </c>
      <c r="Y62" s="32">
        <f t="shared" si="16"/>
        <v>99.68</v>
      </c>
      <c r="Z62" s="20">
        <f t="shared" si="17"/>
        <v>395</v>
      </c>
      <c r="AA62" s="32">
        <f t="shared" si="18"/>
        <v>246.085</v>
      </c>
      <c r="AB62" s="20">
        <v>230</v>
      </c>
      <c r="AC62" s="20">
        <v>240</v>
      </c>
      <c r="AD62" s="31">
        <v>245</v>
      </c>
      <c r="AE62" s="32"/>
      <c r="AF62" s="31">
        <f>AD62</f>
        <v>245</v>
      </c>
      <c r="AG62" s="32">
        <f t="shared" si="19"/>
        <v>152.635</v>
      </c>
      <c r="AH62" s="20">
        <f t="shared" si="20"/>
        <v>640</v>
      </c>
      <c r="AI62" s="32">
        <f t="shared" si="21"/>
        <v>398.72</v>
      </c>
      <c r="AJ62" s="20"/>
      <c r="AK62" s="20" t="s">
        <v>302</v>
      </c>
      <c r="AL62" s="20">
        <v>12</v>
      </c>
    </row>
    <row r="63" spans="1:38" ht="12.75">
      <c r="A63" s="20">
        <v>5</v>
      </c>
      <c r="B63" s="20">
        <v>2</v>
      </c>
      <c r="C63" s="20" t="s">
        <v>27</v>
      </c>
      <c r="D63" s="20" t="s">
        <v>30</v>
      </c>
      <c r="E63" s="20">
        <v>82.5</v>
      </c>
      <c r="F63" s="20" t="s">
        <v>274</v>
      </c>
      <c r="G63" s="20" t="s">
        <v>64</v>
      </c>
      <c r="H63" s="20" t="s">
        <v>64</v>
      </c>
      <c r="I63" s="20" t="s">
        <v>64</v>
      </c>
      <c r="J63" s="44" t="s">
        <v>275</v>
      </c>
      <c r="K63" s="42" t="s">
        <v>19</v>
      </c>
      <c r="L63" s="19">
        <v>82.2</v>
      </c>
      <c r="M63" s="51">
        <v>0.6209</v>
      </c>
      <c r="N63" s="29">
        <v>100</v>
      </c>
      <c r="O63" s="20">
        <v>110</v>
      </c>
      <c r="P63" s="31">
        <v>120</v>
      </c>
      <c r="Q63" s="32"/>
      <c r="R63" s="20">
        <v>120</v>
      </c>
      <c r="S63" s="51">
        <f t="shared" si="15"/>
        <v>74.508</v>
      </c>
      <c r="T63" s="20">
        <v>70</v>
      </c>
      <c r="U63" s="20">
        <v>80</v>
      </c>
      <c r="V63" s="69">
        <v>85</v>
      </c>
      <c r="W63" s="32"/>
      <c r="X63" s="31">
        <v>80</v>
      </c>
      <c r="Y63" s="32">
        <f t="shared" si="16"/>
        <v>49.672</v>
      </c>
      <c r="Z63" s="20">
        <f t="shared" si="17"/>
        <v>200</v>
      </c>
      <c r="AA63" s="32">
        <f t="shared" si="18"/>
        <v>124.18</v>
      </c>
      <c r="AB63" s="20">
        <v>140</v>
      </c>
      <c r="AC63" s="20">
        <v>150</v>
      </c>
      <c r="AD63" s="69">
        <v>155</v>
      </c>
      <c r="AE63" s="32"/>
      <c r="AF63" s="31">
        <v>150</v>
      </c>
      <c r="AG63" s="32">
        <f t="shared" si="19"/>
        <v>93.135</v>
      </c>
      <c r="AH63" s="20">
        <f t="shared" si="20"/>
        <v>350</v>
      </c>
      <c r="AI63" s="32">
        <f t="shared" si="21"/>
        <v>217.315</v>
      </c>
      <c r="AJ63" s="20"/>
      <c r="AK63" s="20" t="s">
        <v>78</v>
      </c>
      <c r="AL63" s="20">
        <v>5</v>
      </c>
    </row>
    <row r="64" spans="1:38" ht="12.75">
      <c r="A64" s="20">
        <v>12</v>
      </c>
      <c r="B64" s="20">
        <v>1</v>
      </c>
      <c r="C64" s="20" t="s">
        <v>27</v>
      </c>
      <c r="D64" s="20" t="s">
        <v>30</v>
      </c>
      <c r="E64" s="20">
        <v>90</v>
      </c>
      <c r="F64" s="20" t="s">
        <v>303</v>
      </c>
      <c r="G64" s="20" t="s">
        <v>203</v>
      </c>
      <c r="H64" s="20" t="s">
        <v>23</v>
      </c>
      <c r="I64" s="20" t="s">
        <v>20</v>
      </c>
      <c r="J64" s="44" t="s">
        <v>304</v>
      </c>
      <c r="K64" s="42" t="s">
        <v>118</v>
      </c>
      <c r="L64" s="19">
        <v>87.7</v>
      </c>
      <c r="M64" s="51">
        <v>0.6006</v>
      </c>
      <c r="N64" s="29">
        <v>220</v>
      </c>
      <c r="O64" s="20">
        <v>230</v>
      </c>
      <c r="P64" s="31">
        <v>237.5</v>
      </c>
      <c r="Q64" s="32"/>
      <c r="R64" s="20">
        <f>P64</f>
        <v>237.5</v>
      </c>
      <c r="S64" s="51">
        <f t="shared" si="15"/>
        <v>142.6425</v>
      </c>
      <c r="T64" s="20">
        <v>140</v>
      </c>
      <c r="U64" s="20">
        <v>147.5</v>
      </c>
      <c r="V64" s="69">
        <v>152.5</v>
      </c>
      <c r="W64" s="32"/>
      <c r="X64" s="31">
        <f>U64</f>
        <v>147.5</v>
      </c>
      <c r="Y64" s="32">
        <f t="shared" si="16"/>
        <v>88.58850000000001</v>
      </c>
      <c r="Z64" s="20">
        <f t="shared" si="17"/>
        <v>385</v>
      </c>
      <c r="AA64" s="32">
        <f t="shared" si="18"/>
        <v>231.231</v>
      </c>
      <c r="AB64" s="20">
        <v>250</v>
      </c>
      <c r="AC64" s="20">
        <v>260</v>
      </c>
      <c r="AD64" s="69">
        <v>270</v>
      </c>
      <c r="AE64" s="32"/>
      <c r="AF64" s="31">
        <f>AC64</f>
        <v>260</v>
      </c>
      <c r="AG64" s="32">
        <f t="shared" si="19"/>
        <v>156.156</v>
      </c>
      <c r="AH64" s="20">
        <f t="shared" si="20"/>
        <v>645</v>
      </c>
      <c r="AI64" s="32">
        <f t="shared" si="21"/>
        <v>387.387</v>
      </c>
      <c r="AJ64" s="20"/>
      <c r="AK64" s="20" t="s">
        <v>305</v>
      </c>
      <c r="AL64" s="20">
        <v>12</v>
      </c>
    </row>
    <row r="65" spans="1:38" ht="12.75">
      <c r="A65" s="20">
        <v>12</v>
      </c>
      <c r="B65" s="20">
        <v>1</v>
      </c>
      <c r="C65" s="20" t="s">
        <v>27</v>
      </c>
      <c r="D65" s="20" t="s">
        <v>30</v>
      </c>
      <c r="E65" s="20">
        <v>90</v>
      </c>
      <c r="F65" s="20" t="s">
        <v>306</v>
      </c>
      <c r="G65" s="20" t="s">
        <v>33</v>
      </c>
      <c r="H65" s="20" t="s">
        <v>33</v>
      </c>
      <c r="I65" s="20" t="s">
        <v>33</v>
      </c>
      <c r="J65" s="44" t="s">
        <v>307</v>
      </c>
      <c r="K65" s="42" t="s">
        <v>151</v>
      </c>
      <c r="L65" s="19">
        <v>88.6</v>
      </c>
      <c r="M65" s="51">
        <v>0.591</v>
      </c>
      <c r="N65" s="29">
        <v>230</v>
      </c>
      <c r="O65" s="20">
        <v>245</v>
      </c>
      <c r="P65" s="31">
        <v>255</v>
      </c>
      <c r="Q65" s="69">
        <v>265</v>
      </c>
      <c r="R65" s="20">
        <f>P65</f>
        <v>255</v>
      </c>
      <c r="S65" s="51">
        <f t="shared" si="15"/>
        <v>150.70499999999998</v>
      </c>
      <c r="T65" s="20">
        <v>170</v>
      </c>
      <c r="U65" s="20">
        <v>177.5</v>
      </c>
      <c r="V65" s="31">
        <v>180</v>
      </c>
      <c r="W65" s="32"/>
      <c r="X65" s="31">
        <f>V65</f>
        <v>180</v>
      </c>
      <c r="Y65" s="32">
        <f t="shared" si="16"/>
        <v>106.38</v>
      </c>
      <c r="Z65" s="20">
        <f t="shared" si="17"/>
        <v>435</v>
      </c>
      <c r="AA65" s="32">
        <f t="shared" si="18"/>
        <v>257.085</v>
      </c>
      <c r="AB65" s="20">
        <v>280</v>
      </c>
      <c r="AC65" s="20">
        <v>295</v>
      </c>
      <c r="AD65" s="31">
        <v>0</v>
      </c>
      <c r="AE65" s="32"/>
      <c r="AF65" s="31">
        <f>AC65</f>
        <v>295</v>
      </c>
      <c r="AG65" s="32">
        <f t="shared" si="19"/>
        <v>174.345</v>
      </c>
      <c r="AH65" s="20">
        <f t="shared" si="20"/>
        <v>730</v>
      </c>
      <c r="AI65" s="32">
        <f t="shared" si="21"/>
        <v>431.42999999999995</v>
      </c>
      <c r="AJ65" s="20" t="s">
        <v>371</v>
      </c>
      <c r="AK65" s="20" t="s">
        <v>308</v>
      </c>
      <c r="AL65" s="20">
        <v>27</v>
      </c>
    </row>
    <row r="66" spans="1:38" ht="12.75">
      <c r="A66" s="20">
        <v>12</v>
      </c>
      <c r="B66" s="20">
        <v>1</v>
      </c>
      <c r="C66" s="20" t="s">
        <v>27</v>
      </c>
      <c r="D66" s="20" t="s">
        <v>30</v>
      </c>
      <c r="E66" s="20">
        <v>90</v>
      </c>
      <c r="F66" s="20" t="s">
        <v>293</v>
      </c>
      <c r="G66" s="20" t="s">
        <v>294</v>
      </c>
      <c r="H66" s="20" t="s">
        <v>294</v>
      </c>
      <c r="I66" s="20" t="s">
        <v>20</v>
      </c>
      <c r="J66" s="44" t="s">
        <v>295</v>
      </c>
      <c r="K66" s="42" t="s">
        <v>52</v>
      </c>
      <c r="L66" s="19">
        <v>88.4</v>
      </c>
      <c r="M66" s="51">
        <v>0.6326</v>
      </c>
      <c r="N66" s="29">
        <v>195</v>
      </c>
      <c r="O66" s="69">
        <v>205</v>
      </c>
      <c r="P66" s="31">
        <v>205</v>
      </c>
      <c r="Q66" s="32"/>
      <c r="R66" s="20">
        <f>P66</f>
        <v>205</v>
      </c>
      <c r="S66" s="51">
        <f t="shared" si="15"/>
        <v>129.68300000000002</v>
      </c>
      <c r="T66" s="20">
        <v>135</v>
      </c>
      <c r="U66" s="20">
        <v>142.5</v>
      </c>
      <c r="V66" s="69">
        <v>147.5</v>
      </c>
      <c r="W66" s="32"/>
      <c r="X66" s="31">
        <f>U66</f>
        <v>142.5</v>
      </c>
      <c r="Y66" s="32">
        <f t="shared" si="16"/>
        <v>90.14550000000001</v>
      </c>
      <c r="Z66" s="20">
        <f t="shared" si="17"/>
        <v>347.5</v>
      </c>
      <c r="AA66" s="32">
        <f t="shared" si="18"/>
        <v>219.82850000000002</v>
      </c>
      <c r="AB66" s="20">
        <v>210</v>
      </c>
      <c r="AC66" s="20">
        <v>220</v>
      </c>
      <c r="AD66" s="31">
        <v>225</v>
      </c>
      <c r="AE66" s="32"/>
      <c r="AF66" s="31">
        <f>AD66</f>
        <v>225</v>
      </c>
      <c r="AG66" s="32">
        <f t="shared" si="19"/>
        <v>142.335</v>
      </c>
      <c r="AH66" s="20">
        <f t="shared" si="20"/>
        <v>572.5</v>
      </c>
      <c r="AI66" s="32">
        <f t="shared" si="21"/>
        <v>362.16350000000006</v>
      </c>
      <c r="AJ66" s="20" t="s">
        <v>372</v>
      </c>
      <c r="AK66" s="20" t="s">
        <v>296</v>
      </c>
      <c r="AL66" s="20">
        <v>21</v>
      </c>
    </row>
    <row r="67" spans="1:38" ht="12.75">
      <c r="A67" s="20">
        <v>12</v>
      </c>
      <c r="B67" s="20">
        <v>1</v>
      </c>
      <c r="C67" s="20" t="s">
        <v>27</v>
      </c>
      <c r="D67" s="20" t="s">
        <v>30</v>
      </c>
      <c r="E67" s="20">
        <v>90</v>
      </c>
      <c r="F67" s="20" t="s">
        <v>306</v>
      </c>
      <c r="G67" s="20" t="s">
        <v>33</v>
      </c>
      <c r="H67" s="20" t="s">
        <v>33</v>
      </c>
      <c r="I67" s="20" t="s">
        <v>33</v>
      </c>
      <c r="J67" s="44" t="s">
        <v>307</v>
      </c>
      <c r="K67" s="42" t="s">
        <v>19</v>
      </c>
      <c r="L67" s="19">
        <v>88.6</v>
      </c>
      <c r="M67" s="51">
        <v>0.591</v>
      </c>
      <c r="N67" s="29">
        <v>230</v>
      </c>
      <c r="O67" s="20">
        <v>245</v>
      </c>
      <c r="P67" s="31">
        <v>255</v>
      </c>
      <c r="Q67" s="69">
        <v>265</v>
      </c>
      <c r="R67" s="20">
        <f>P67</f>
        <v>255</v>
      </c>
      <c r="S67" s="51">
        <f t="shared" si="15"/>
        <v>150.70499999999998</v>
      </c>
      <c r="T67" s="20">
        <v>170</v>
      </c>
      <c r="U67" s="20">
        <v>177.5</v>
      </c>
      <c r="V67" s="31">
        <v>180</v>
      </c>
      <c r="W67" s="32"/>
      <c r="X67" s="31">
        <f>V67</f>
        <v>180</v>
      </c>
      <c r="Y67" s="32">
        <f t="shared" si="16"/>
        <v>106.38</v>
      </c>
      <c r="Z67" s="20">
        <f t="shared" si="17"/>
        <v>435</v>
      </c>
      <c r="AA67" s="32">
        <f t="shared" si="18"/>
        <v>257.085</v>
      </c>
      <c r="AB67" s="20">
        <v>280</v>
      </c>
      <c r="AC67" s="20">
        <v>295</v>
      </c>
      <c r="AD67" s="31">
        <v>0</v>
      </c>
      <c r="AE67" s="32"/>
      <c r="AF67" s="31">
        <f>AC67</f>
        <v>295</v>
      </c>
      <c r="AG67" s="32">
        <f t="shared" si="19"/>
        <v>174.345</v>
      </c>
      <c r="AH67" s="20">
        <f t="shared" si="20"/>
        <v>730</v>
      </c>
      <c r="AI67" s="32">
        <f t="shared" si="21"/>
        <v>431.42999999999995</v>
      </c>
      <c r="AJ67" s="20" t="s">
        <v>375</v>
      </c>
      <c r="AK67" s="20" t="s">
        <v>308</v>
      </c>
      <c r="AL67" s="20">
        <v>21</v>
      </c>
    </row>
    <row r="68" spans="1:38" ht="12.75">
      <c r="A68" s="20">
        <v>5</v>
      </c>
      <c r="B68" s="20">
        <v>2</v>
      </c>
      <c r="C68" s="20" t="s">
        <v>27</v>
      </c>
      <c r="D68" s="20" t="s">
        <v>30</v>
      </c>
      <c r="E68" s="20">
        <v>90</v>
      </c>
      <c r="F68" s="20" t="s">
        <v>290</v>
      </c>
      <c r="G68" s="20" t="s">
        <v>147</v>
      </c>
      <c r="H68" s="20" t="s">
        <v>35</v>
      </c>
      <c r="I68" s="20" t="s">
        <v>20</v>
      </c>
      <c r="J68" s="44" t="s">
        <v>291</v>
      </c>
      <c r="K68" s="42" t="s">
        <v>19</v>
      </c>
      <c r="L68" s="19">
        <v>89.2</v>
      </c>
      <c r="M68" s="51">
        <v>0.5885</v>
      </c>
      <c r="N68" s="29">
        <v>165</v>
      </c>
      <c r="O68" s="20">
        <v>180</v>
      </c>
      <c r="P68" s="31">
        <v>190</v>
      </c>
      <c r="Q68" s="32"/>
      <c r="R68" s="20">
        <f>P68</f>
        <v>190</v>
      </c>
      <c r="S68" s="51">
        <f t="shared" si="15"/>
        <v>111.815</v>
      </c>
      <c r="T68" s="20">
        <v>125</v>
      </c>
      <c r="U68" s="20">
        <v>135</v>
      </c>
      <c r="V68" s="31">
        <v>140</v>
      </c>
      <c r="W68" s="32"/>
      <c r="X68" s="31">
        <f>V68</f>
        <v>140</v>
      </c>
      <c r="Y68" s="32">
        <f t="shared" si="16"/>
        <v>82.39</v>
      </c>
      <c r="Z68" s="20">
        <f t="shared" si="17"/>
        <v>330</v>
      </c>
      <c r="AA68" s="32">
        <f t="shared" si="18"/>
        <v>194.205</v>
      </c>
      <c r="AB68" s="20">
        <v>205</v>
      </c>
      <c r="AC68" s="20">
        <v>215</v>
      </c>
      <c r="AD68" s="69">
        <v>220</v>
      </c>
      <c r="AE68" s="32"/>
      <c r="AF68" s="31">
        <f>AC68</f>
        <v>215</v>
      </c>
      <c r="AG68" s="32">
        <f t="shared" si="19"/>
        <v>126.5275</v>
      </c>
      <c r="AH68" s="20">
        <f t="shared" si="20"/>
        <v>545</v>
      </c>
      <c r="AI68" s="32">
        <f t="shared" si="21"/>
        <v>320.7325</v>
      </c>
      <c r="AJ68" s="20"/>
      <c r="AK68" s="20" t="s">
        <v>292</v>
      </c>
      <c r="AL68" s="20">
        <v>5</v>
      </c>
    </row>
    <row r="69" spans="1:38" ht="12.75">
      <c r="A69" s="20">
        <v>12</v>
      </c>
      <c r="B69" s="20">
        <v>1</v>
      </c>
      <c r="C69" s="20" t="s">
        <v>27</v>
      </c>
      <c r="D69" s="20" t="s">
        <v>30</v>
      </c>
      <c r="E69" s="20">
        <v>100</v>
      </c>
      <c r="F69" s="20" t="s">
        <v>328</v>
      </c>
      <c r="G69" s="20" t="s">
        <v>329</v>
      </c>
      <c r="H69" s="20" t="s">
        <v>23</v>
      </c>
      <c r="I69" s="20" t="s">
        <v>20</v>
      </c>
      <c r="J69" s="44" t="s">
        <v>330</v>
      </c>
      <c r="K69" s="42" t="s">
        <v>151</v>
      </c>
      <c r="L69" s="19">
        <v>97.95</v>
      </c>
      <c r="M69" s="51">
        <v>0.5692</v>
      </c>
      <c r="N69" s="69">
        <v>190</v>
      </c>
      <c r="O69" s="69">
        <v>190</v>
      </c>
      <c r="P69" s="31">
        <v>190</v>
      </c>
      <c r="Q69" s="32"/>
      <c r="R69" s="20">
        <f>190</f>
        <v>190</v>
      </c>
      <c r="S69" s="51">
        <f t="shared" si="15"/>
        <v>108.14800000000001</v>
      </c>
      <c r="T69" s="20">
        <v>160</v>
      </c>
      <c r="U69" s="20">
        <v>170</v>
      </c>
      <c r="V69" s="61">
        <v>190</v>
      </c>
      <c r="W69" s="32"/>
      <c r="X69" s="31">
        <v>170</v>
      </c>
      <c r="Y69" s="32">
        <f t="shared" si="16"/>
        <v>96.76400000000001</v>
      </c>
      <c r="Z69" s="20">
        <f t="shared" si="17"/>
        <v>360</v>
      </c>
      <c r="AA69" s="32">
        <f t="shared" si="18"/>
        <v>204.912</v>
      </c>
      <c r="AB69" s="20">
        <v>200</v>
      </c>
      <c r="AC69" s="20">
        <v>220</v>
      </c>
      <c r="AD69" s="61">
        <v>237.5</v>
      </c>
      <c r="AE69" s="32"/>
      <c r="AF69" s="31">
        <v>220</v>
      </c>
      <c r="AG69" s="32">
        <f t="shared" si="19"/>
        <v>125.224</v>
      </c>
      <c r="AH69" s="20">
        <f t="shared" si="20"/>
        <v>580</v>
      </c>
      <c r="AI69" s="32">
        <f t="shared" si="21"/>
        <v>330.136</v>
      </c>
      <c r="AJ69" s="20"/>
      <c r="AK69" s="20"/>
      <c r="AL69" s="20">
        <v>12</v>
      </c>
    </row>
    <row r="70" spans="1:38" ht="12.75">
      <c r="A70" s="20">
        <v>12</v>
      </c>
      <c r="B70" s="20">
        <v>1</v>
      </c>
      <c r="C70" s="20" t="s">
        <v>27</v>
      </c>
      <c r="D70" s="20" t="s">
        <v>30</v>
      </c>
      <c r="E70" s="20">
        <v>100</v>
      </c>
      <c r="F70" s="20" t="s">
        <v>340</v>
      </c>
      <c r="G70" s="20" t="s">
        <v>68</v>
      </c>
      <c r="H70" s="20" t="s">
        <v>69</v>
      </c>
      <c r="I70" s="20" t="s">
        <v>20</v>
      </c>
      <c r="J70" s="44" t="s">
        <v>341</v>
      </c>
      <c r="K70" s="42" t="s">
        <v>19</v>
      </c>
      <c r="L70" s="19">
        <v>95.7</v>
      </c>
      <c r="M70" s="51">
        <v>0.5657</v>
      </c>
      <c r="N70" s="29">
        <v>270</v>
      </c>
      <c r="O70" s="70">
        <v>280</v>
      </c>
      <c r="P70" s="31">
        <v>280</v>
      </c>
      <c r="Q70" s="32"/>
      <c r="R70" s="20">
        <f>280</f>
        <v>280</v>
      </c>
      <c r="S70" s="51">
        <f t="shared" si="15"/>
        <v>158.396</v>
      </c>
      <c r="T70" s="20">
        <v>175</v>
      </c>
      <c r="U70" s="20">
        <v>185</v>
      </c>
      <c r="V70" s="31">
        <v>190</v>
      </c>
      <c r="W70" s="32"/>
      <c r="X70" s="31">
        <v>190</v>
      </c>
      <c r="Y70" s="32">
        <f t="shared" si="16"/>
        <v>107.48299999999999</v>
      </c>
      <c r="Z70" s="20">
        <f t="shared" si="17"/>
        <v>470</v>
      </c>
      <c r="AA70" s="32">
        <f t="shared" si="18"/>
        <v>265.879</v>
      </c>
      <c r="AB70" s="20">
        <v>320</v>
      </c>
      <c r="AC70" s="20">
        <v>350</v>
      </c>
      <c r="AD70" s="61">
        <v>370</v>
      </c>
      <c r="AE70" s="32"/>
      <c r="AF70" s="31">
        <v>350</v>
      </c>
      <c r="AG70" s="32">
        <f t="shared" si="19"/>
        <v>197.995</v>
      </c>
      <c r="AH70" s="20">
        <f t="shared" si="20"/>
        <v>820</v>
      </c>
      <c r="AI70" s="32">
        <f t="shared" si="21"/>
        <v>463.87399999999997</v>
      </c>
      <c r="AJ70" s="20" t="s">
        <v>373</v>
      </c>
      <c r="AK70" s="20"/>
      <c r="AL70" s="20">
        <v>48</v>
      </c>
    </row>
    <row r="71" spans="1:38" ht="12.75">
      <c r="A71" s="20">
        <v>5</v>
      </c>
      <c r="B71" s="20">
        <v>2</v>
      </c>
      <c r="C71" s="20" t="s">
        <v>27</v>
      </c>
      <c r="D71" s="20" t="s">
        <v>30</v>
      </c>
      <c r="E71" s="20">
        <v>100</v>
      </c>
      <c r="F71" s="20" t="s">
        <v>335</v>
      </c>
      <c r="G71" s="20" t="s">
        <v>336</v>
      </c>
      <c r="H71" s="20" t="s">
        <v>23</v>
      </c>
      <c r="I71" s="20" t="s">
        <v>20</v>
      </c>
      <c r="J71" s="44" t="s">
        <v>63</v>
      </c>
      <c r="K71" s="42" t="s">
        <v>19</v>
      </c>
      <c r="L71" s="19">
        <v>99.8</v>
      </c>
      <c r="M71" s="51">
        <v>0.5545</v>
      </c>
      <c r="N71" s="29">
        <v>210</v>
      </c>
      <c r="O71" s="20">
        <v>220</v>
      </c>
      <c r="P71" s="31">
        <v>230</v>
      </c>
      <c r="Q71" s="32"/>
      <c r="R71" s="20">
        <v>230</v>
      </c>
      <c r="S71" s="51">
        <f t="shared" si="15"/>
        <v>127.535</v>
      </c>
      <c r="T71" s="20">
        <v>145</v>
      </c>
      <c r="U71" s="20">
        <v>155</v>
      </c>
      <c r="V71" s="31">
        <v>160</v>
      </c>
      <c r="W71" s="32"/>
      <c r="X71" s="31">
        <v>160</v>
      </c>
      <c r="Y71" s="32">
        <f t="shared" si="16"/>
        <v>88.72</v>
      </c>
      <c r="Z71" s="20">
        <f t="shared" si="17"/>
        <v>390</v>
      </c>
      <c r="AA71" s="32">
        <f t="shared" si="18"/>
        <v>216.255</v>
      </c>
      <c r="AB71" s="20">
        <v>280</v>
      </c>
      <c r="AC71" s="20">
        <v>300</v>
      </c>
      <c r="AD71" s="20">
        <v>310</v>
      </c>
      <c r="AE71" s="32"/>
      <c r="AF71" s="31">
        <v>310</v>
      </c>
      <c r="AG71" s="32">
        <f t="shared" si="19"/>
        <v>171.895</v>
      </c>
      <c r="AH71" s="20">
        <f t="shared" si="20"/>
        <v>700</v>
      </c>
      <c r="AI71" s="32">
        <f t="shared" si="21"/>
        <v>388.15</v>
      </c>
      <c r="AJ71" s="20"/>
      <c r="AK71" s="20"/>
      <c r="AL71" s="20">
        <v>5</v>
      </c>
    </row>
    <row r="72" spans="1:38" ht="12.75">
      <c r="A72" s="20">
        <v>3</v>
      </c>
      <c r="B72" s="20">
        <v>3</v>
      </c>
      <c r="C72" s="20" t="s">
        <v>27</v>
      </c>
      <c r="D72" s="20" t="s">
        <v>30</v>
      </c>
      <c r="E72" s="20">
        <v>100</v>
      </c>
      <c r="F72" s="20" t="s">
        <v>337</v>
      </c>
      <c r="G72" s="20" t="s">
        <v>338</v>
      </c>
      <c r="H72" s="20" t="s">
        <v>23</v>
      </c>
      <c r="I72" s="20" t="s">
        <v>20</v>
      </c>
      <c r="J72" s="44" t="s">
        <v>339</v>
      </c>
      <c r="K72" s="42" t="s">
        <v>19</v>
      </c>
      <c r="L72" s="19">
        <v>97.45</v>
      </c>
      <c r="M72" s="51">
        <v>0.5605</v>
      </c>
      <c r="N72" s="29">
        <v>220</v>
      </c>
      <c r="O72" s="20">
        <v>235</v>
      </c>
      <c r="P72" s="31">
        <v>240</v>
      </c>
      <c r="Q72" s="32"/>
      <c r="R72" s="20">
        <f>240</f>
        <v>240</v>
      </c>
      <c r="S72" s="51">
        <f t="shared" si="15"/>
        <v>134.52</v>
      </c>
      <c r="T72" s="20">
        <v>135</v>
      </c>
      <c r="U72" s="20">
        <v>145</v>
      </c>
      <c r="V72" s="31">
        <v>150</v>
      </c>
      <c r="W72" s="32"/>
      <c r="X72" s="31">
        <v>150</v>
      </c>
      <c r="Y72" s="32">
        <f t="shared" si="16"/>
        <v>84.075</v>
      </c>
      <c r="Z72" s="20">
        <f t="shared" si="17"/>
        <v>390</v>
      </c>
      <c r="AA72" s="32">
        <f t="shared" si="18"/>
        <v>218.595</v>
      </c>
      <c r="AB72" s="20">
        <v>280</v>
      </c>
      <c r="AC72" s="20">
        <v>300</v>
      </c>
      <c r="AD72" s="61">
        <v>310</v>
      </c>
      <c r="AE72" s="32"/>
      <c r="AF72" s="31">
        <v>300</v>
      </c>
      <c r="AG72" s="32">
        <f t="shared" si="19"/>
        <v>168.15</v>
      </c>
      <c r="AH72" s="20">
        <f t="shared" si="20"/>
        <v>690</v>
      </c>
      <c r="AI72" s="32">
        <f t="shared" si="21"/>
        <v>386.745</v>
      </c>
      <c r="AJ72" s="20"/>
      <c r="AK72" s="20" t="s">
        <v>348</v>
      </c>
      <c r="AL72" s="20">
        <v>3</v>
      </c>
    </row>
    <row r="73" spans="1:38" ht="12.75">
      <c r="A73" s="20">
        <v>2</v>
      </c>
      <c r="B73" s="20">
        <v>4</v>
      </c>
      <c r="C73" s="20" t="s">
        <v>27</v>
      </c>
      <c r="D73" s="20" t="s">
        <v>30</v>
      </c>
      <c r="E73" s="20">
        <v>100</v>
      </c>
      <c r="F73" s="20" t="s">
        <v>331</v>
      </c>
      <c r="G73" s="20" t="s">
        <v>147</v>
      </c>
      <c r="H73" s="20" t="s">
        <v>35</v>
      </c>
      <c r="I73" s="20" t="s">
        <v>20</v>
      </c>
      <c r="J73" s="44" t="s">
        <v>332</v>
      </c>
      <c r="K73" s="42" t="s">
        <v>19</v>
      </c>
      <c r="L73" s="19">
        <v>99.2</v>
      </c>
      <c r="M73" s="51">
        <v>0.556</v>
      </c>
      <c r="N73" s="29">
        <v>220</v>
      </c>
      <c r="O73" s="20">
        <v>230</v>
      </c>
      <c r="P73" s="31" t="s">
        <v>333</v>
      </c>
      <c r="Q73" s="32"/>
      <c r="R73" s="20">
        <f>237.5</f>
        <v>237.5</v>
      </c>
      <c r="S73" s="51">
        <f t="shared" si="15"/>
        <v>132.05</v>
      </c>
      <c r="T73" s="20">
        <v>180</v>
      </c>
      <c r="U73" s="70">
        <v>185</v>
      </c>
      <c r="V73" s="70">
        <v>185</v>
      </c>
      <c r="W73" s="32"/>
      <c r="X73" s="31">
        <v>180</v>
      </c>
      <c r="Y73" s="32">
        <f t="shared" si="16"/>
        <v>100.08000000000001</v>
      </c>
      <c r="Z73" s="20">
        <f t="shared" si="17"/>
        <v>417.5</v>
      </c>
      <c r="AA73" s="32">
        <f t="shared" si="18"/>
        <v>232.13000000000002</v>
      </c>
      <c r="AB73" s="20">
        <v>270</v>
      </c>
      <c r="AC73" s="70">
        <v>280</v>
      </c>
      <c r="AD73" s="70">
        <v>280</v>
      </c>
      <c r="AE73" s="32"/>
      <c r="AF73" s="31">
        <v>270</v>
      </c>
      <c r="AG73" s="32">
        <f t="shared" si="19"/>
        <v>150.12</v>
      </c>
      <c r="AH73" s="20">
        <f t="shared" si="20"/>
        <v>687.5</v>
      </c>
      <c r="AI73" s="32">
        <f t="shared" si="21"/>
        <v>382.25000000000006</v>
      </c>
      <c r="AJ73" s="20"/>
      <c r="AK73" s="20" t="s">
        <v>334</v>
      </c>
      <c r="AL73" s="20">
        <v>2</v>
      </c>
    </row>
    <row r="74" spans="1:38" ht="12.75">
      <c r="A74" s="20">
        <v>12</v>
      </c>
      <c r="B74" s="20">
        <v>1</v>
      </c>
      <c r="C74" s="20" t="s">
        <v>27</v>
      </c>
      <c r="D74" s="20" t="s">
        <v>30</v>
      </c>
      <c r="E74" s="20">
        <v>110</v>
      </c>
      <c r="F74" s="20" t="s">
        <v>363</v>
      </c>
      <c r="G74" s="20" t="s">
        <v>364</v>
      </c>
      <c r="H74" s="20" t="s">
        <v>364</v>
      </c>
      <c r="I74" s="20" t="s">
        <v>20</v>
      </c>
      <c r="J74" s="44" t="s">
        <v>365</v>
      </c>
      <c r="K74" s="42" t="s">
        <v>19</v>
      </c>
      <c r="L74" s="19">
        <v>107</v>
      </c>
      <c r="M74" s="51">
        <v>0.5405</v>
      </c>
      <c r="N74" s="29">
        <v>312.5</v>
      </c>
      <c r="O74" s="69">
        <v>332.5</v>
      </c>
      <c r="P74" s="69">
        <v>332.5</v>
      </c>
      <c r="Q74" s="32"/>
      <c r="R74" s="20">
        <f>312.5</f>
        <v>312.5</v>
      </c>
      <c r="S74" s="51">
        <f t="shared" si="15"/>
        <v>168.90625</v>
      </c>
      <c r="T74" s="20">
        <v>180</v>
      </c>
      <c r="U74" s="20">
        <v>190</v>
      </c>
      <c r="V74" s="61">
        <v>200</v>
      </c>
      <c r="W74" s="32"/>
      <c r="X74" s="31">
        <v>190</v>
      </c>
      <c r="Y74" s="32">
        <f t="shared" si="16"/>
        <v>102.695</v>
      </c>
      <c r="Z74" s="20">
        <f t="shared" si="17"/>
        <v>502.5</v>
      </c>
      <c r="AA74" s="32">
        <f t="shared" si="18"/>
        <v>271.60125</v>
      </c>
      <c r="AB74" s="20">
        <v>345</v>
      </c>
      <c r="AC74" s="70">
        <v>365</v>
      </c>
      <c r="AD74" s="70">
        <v>365</v>
      </c>
      <c r="AE74" s="32"/>
      <c r="AF74" s="31">
        <v>345</v>
      </c>
      <c r="AG74" s="32">
        <f t="shared" si="19"/>
        <v>186.4725</v>
      </c>
      <c r="AH74" s="20">
        <f t="shared" si="20"/>
        <v>847.5</v>
      </c>
      <c r="AI74" s="32">
        <f t="shared" si="21"/>
        <v>458.07374999999996</v>
      </c>
      <c r="AJ74" s="20" t="s">
        <v>374</v>
      </c>
      <c r="AK74" s="20" t="s">
        <v>58</v>
      </c>
      <c r="AL74" s="20">
        <v>27</v>
      </c>
    </row>
    <row r="75" spans="1:38" ht="12.75">
      <c r="A75" s="20">
        <v>5</v>
      </c>
      <c r="B75" s="20">
        <v>2</v>
      </c>
      <c r="C75" s="20" t="s">
        <v>27</v>
      </c>
      <c r="D75" s="20" t="s">
        <v>30</v>
      </c>
      <c r="E75" s="20">
        <v>110</v>
      </c>
      <c r="F75" s="20" t="s">
        <v>356</v>
      </c>
      <c r="G75" s="20" t="s">
        <v>357</v>
      </c>
      <c r="H75" s="20" t="s">
        <v>23</v>
      </c>
      <c r="I75" s="20" t="s">
        <v>20</v>
      </c>
      <c r="J75" s="44" t="s">
        <v>358</v>
      </c>
      <c r="K75" s="42" t="s">
        <v>19</v>
      </c>
      <c r="L75" s="19">
        <v>102.1</v>
      </c>
      <c r="M75" s="51">
        <v>0.5493</v>
      </c>
      <c r="N75" s="29">
        <v>260</v>
      </c>
      <c r="O75" s="69">
        <v>270</v>
      </c>
      <c r="P75" s="31">
        <v>0</v>
      </c>
      <c r="Q75" s="32"/>
      <c r="R75" s="20">
        <f>260</f>
        <v>260</v>
      </c>
      <c r="S75" s="51">
        <f t="shared" si="15"/>
        <v>142.818</v>
      </c>
      <c r="T75" s="20">
        <v>170</v>
      </c>
      <c r="U75" s="70">
        <v>180</v>
      </c>
      <c r="V75" s="31">
        <v>180</v>
      </c>
      <c r="W75" s="32"/>
      <c r="X75" s="31">
        <v>180</v>
      </c>
      <c r="Y75" s="32">
        <f t="shared" si="16"/>
        <v>98.874</v>
      </c>
      <c r="Z75" s="20">
        <f t="shared" si="17"/>
        <v>440</v>
      </c>
      <c r="AA75" s="32">
        <f t="shared" si="18"/>
        <v>241.692</v>
      </c>
      <c r="AB75" s="20">
        <v>250</v>
      </c>
      <c r="AC75" s="20">
        <v>260</v>
      </c>
      <c r="AD75" s="31">
        <v>0</v>
      </c>
      <c r="AE75" s="32"/>
      <c r="AF75" s="31">
        <v>260</v>
      </c>
      <c r="AG75" s="32">
        <f t="shared" si="19"/>
        <v>142.818</v>
      </c>
      <c r="AH75" s="20">
        <f t="shared" si="20"/>
        <v>700</v>
      </c>
      <c r="AI75" s="32">
        <f t="shared" si="21"/>
        <v>384.51</v>
      </c>
      <c r="AJ75" s="20"/>
      <c r="AK75" s="20"/>
      <c r="AL75" s="20">
        <v>5</v>
      </c>
    </row>
    <row r="76" spans="1:38" ht="12.75">
      <c r="A76" s="20">
        <v>3</v>
      </c>
      <c r="B76" s="20">
        <v>3</v>
      </c>
      <c r="C76" s="20" t="s">
        <v>27</v>
      </c>
      <c r="D76" s="20" t="s">
        <v>30</v>
      </c>
      <c r="E76" s="20">
        <v>110</v>
      </c>
      <c r="F76" s="20" t="s">
        <v>354</v>
      </c>
      <c r="G76" s="20" t="s">
        <v>134</v>
      </c>
      <c r="H76" s="20" t="s">
        <v>23</v>
      </c>
      <c r="I76" s="20" t="s">
        <v>20</v>
      </c>
      <c r="J76" s="44" t="s">
        <v>355</v>
      </c>
      <c r="K76" s="42" t="s">
        <v>19</v>
      </c>
      <c r="L76" s="19">
        <v>102.4</v>
      </c>
      <c r="M76" s="51">
        <v>0.5487</v>
      </c>
      <c r="N76" s="29">
        <v>205</v>
      </c>
      <c r="O76" s="20">
        <v>215</v>
      </c>
      <c r="P76" s="31">
        <v>220</v>
      </c>
      <c r="Q76" s="32"/>
      <c r="R76" s="20">
        <f>220</f>
        <v>220</v>
      </c>
      <c r="S76" s="51">
        <f t="shared" si="15"/>
        <v>120.714</v>
      </c>
      <c r="T76" s="20">
        <v>160</v>
      </c>
      <c r="U76" s="70">
        <v>167.5</v>
      </c>
      <c r="V76" s="31">
        <v>167.5</v>
      </c>
      <c r="W76" s="32"/>
      <c r="X76" s="31">
        <v>167.5</v>
      </c>
      <c r="Y76" s="32">
        <f t="shared" si="16"/>
        <v>91.90724999999999</v>
      </c>
      <c r="Z76" s="20">
        <f t="shared" si="17"/>
        <v>387.5</v>
      </c>
      <c r="AA76" s="32">
        <f t="shared" si="18"/>
        <v>212.62124999999997</v>
      </c>
      <c r="AB76" s="20">
        <v>240</v>
      </c>
      <c r="AC76" s="20">
        <v>255</v>
      </c>
      <c r="AD76" s="31">
        <v>0</v>
      </c>
      <c r="AE76" s="32"/>
      <c r="AF76" s="31">
        <v>255</v>
      </c>
      <c r="AG76" s="32">
        <f t="shared" si="19"/>
        <v>139.9185</v>
      </c>
      <c r="AH76" s="20">
        <f t="shared" si="20"/>
        <v>642.5</v>
      </c>
      <c r="AI76" s="32">
        <f t="shared" si="21"/>
        <v>352.53974999999997</v>
      </c>
      <c r="AJ76" s="20"/>
      <c r="AK76" s="20"/>
      <c r="AL76" s="20">
        <v>3</v>
      </c>
    </row>
    <row r="77" spans="1:38" ht="12.75">
      <c r="A77" s="20">
        <v>12</v>
      </c>
      <c r="B77" s="20">
        <v>1</v>
      </c>
      <c r="C77" s="20" t="s">
        <v>27</v>
      </c>
      <c r="D77" s="20" t="s">
        <v>30</v>
      </c>
      <c r="E77" s="20">
        <v>110</v>
      </c>
      <c r="F77" s="20" t="s">
        <v>349</v>
      </c>
      <c r="G77" s="20" t="s">
        <v>55</v>
      </c>
      <c r="H77" s="20" t="s">
        <v>35</v>
      </c>
      <c r="I77" s="20" t="s">
        <v>20</v>
      </c>
      <c r="J77" s="44" t="s">
        <v>350</v>
      </c>
      <c r="K77" s="42" t="s">
        <v>165</v>
      </c>
      <c r="L77" s="19">
        <v>105.95</v>
      </c>
      <c r="M77" s="51">
        <v>0.6128</v>
      </c>
      <c r="N77" s="69">
        <v>180</v>
      </c>
      <c r="O77" s="69">
        <v>180</v>
      </c>
      <c r="P77" s="31">
        <v>180</v>
      </c>
      <c r="Q77" s="32"/>
      <c r="R77" s="20">
        <f>180</f>
        <v>180</v>
      </c>
      <c r="S77" s="51">
        <f t="shared" si="15"/>
        <v>110.304</v>
      </c>
      <c r="T77" s="20">
        <v>135</v>
      </c>
      <c r="U77" s="20">
        <v>145</v>
      </c>
      <c r="V77" s="61">
        <v>150</v>
      </c>
      <c r="W77" s="32"/>
      <c r="X77" s="31">
        <v>145</v>
      </c>
      <c r="Y77" s="32">
        <f t="shared" si="16"/>
        <v>88.856</v>
      </c>
      <c r="Z77" s="20">
        <f t="shared" si="17"/>
        <v>325</v>
      </c>
      <c r="AA77" s="32">
        <f t="shared" si="18"/>
        <v>199.16</v>
      </c>
      <c r="AB77" s="20">
        <v>180</v>
      </c>
      <c r="AC77" s="20">
        <v>200</v>
      </c>
      <c r="AD77" s="31">
        <v>212.5</v>
      </c>
      <c r="AE77" s="32"/>
      <c r="AF77" s="31">
        <v>212.5</v>
      </c>
      <c r="AG77" s="32">
        <f t="shared" si="19"/>
        <v>130.22</v>
      </c>
      <c r="AH77" s="20">
        <f t="shared" si="20"/>
        <v>537.5</v>
      </c>
      <c r="AI77" s="32">
        <f t="shared" si="21"/>
        <v>329.38</v>
      </c>
      <c r="AJ77" s="20"/>
      <c r="AK77" s="20" t="s">
        <v>236</v>
      </c>
      <c r="AL77" s="20">
        <v>12</v>
      </c>
    </row>
    <row r="78" spans="1:38" ht="12.75">
      <c r="A78" s="20">
        <v>12</v>
      </c>
      <c r="B78" s="20">
        <v>1</v>
      </c>
      <c r="C78" s="20" t="s">
        <v>27</v>
      </c>
      <c r="D78" s="20" t="s">
        <v>30</v>
      </c>
      <c r="E78" s="20">
        <v>125</v>
      </c>
      <c r="F78" s="20" t="s">
        <v>351</v>
      </c>
      <c r="G78" s="20" t="s">
        <v>75</v>
      </c>
      <c r="H78" s="20" t="s">
        <v>352</v>
      </c>
      <c r="I78" s="20" t="s">
        <v>20</v>
      </c>
      <c r="J78" s="44" t="s">
        <v>353</v>
      </c>
      <c r="K78" s="42" t="s">
        <v>158</v>
      </c>
      <c r="L78" s="19">
        <v>123.3</v>
      </c>
      <c r="M78" s="51">
        <v>0.7223</v>
      </c>
      <c r="N78" s="29">
        <v>170</v>
      </c>
      <c r="O78" s="20">
        <v>185</v>
      </c>
      <c r="P78" s="31">
        <v>200</v>
      </c>
      <c r="Q78" s="32"/>
      <c r="R78" s="20">
        <f>200</f>
        <v>200</v>
      </c>
      <c r="S78" s="51">
        <f t="shared" si="15"/>
        <v>144.46</v>
      </c>
      <c r="T78" s="20">
        <v>155</v>
      </c>
      <c r="U78" s="20">
        <v>165</v>
      </c>
      <c r="V78" s="31">
        <v>170</v>
      </c>
      <c r="W78" s="32"/>
      <c r="X78" s="31">
        <v>170</v>
      </c>
      <c r="Y78" s="32">
        <f t="shared" si="16"/>
        <v>122.79100000000001</v>
      </c>
      <c r="Z78" s="20">
        <f t="shared" si="17"/>
        <v>370</v>
      </c>
      <c r="AA78" s="32">
        <f t="shared" si="18"/>
        <v>267.25100000000003</v>
      </c>
      <c r="AB78" s="20">
        <v>220</v>
      </c>
      <c r="AC78" s="20">
        <v>245</v>
      </c>
      <c r="AD78" s="61">
        <v>260</v>
      </c>
      <c r="AE78" s="32"/>
      <c r="AF78" s="31">
        <v>245</v>
      </c>
      <c r="AG78" s="32">
        <f t="shared" si="19"/>
        <v>176.9635</v>
      </c>
      <c r="AH78" s="20">
        <f t="shared" si="20"/>
        <v>615</v>
      </c>
      <c r="AI78" s="32">
        <f t="shared" si="21"/>
        <v>444.21450000000004</v>
      </c>
      <c r="AJ78" s="20" t="s">
        <v>370</v>
      </c>
      <c r="AK78" s="20"/>
      <c r="AL78" s="20">
        <v>48</v>
      </c>
    </row>
    <row r="79" spans="1:38" ht="12.75">
      <c r="A79" s="20">
        <v>12</v>
      </c>
      <c r="B79" s="20">
        <v>1</v>
      </c>
      <c r="C79" s="20" t="s">
        <v>27</v>
      </c>
      <c r="D79" s="20" t="s">
        <v>30</v>
      </c>
      <c r="E79" s="20">
        <v>140</v>
      </c>
      <c r="F79" s="20" t="s">
        <v>361</v>
      </c>
      <c r="G79" s="20" t="s">
        <v>62</v>
      </c>
      <c r="H79" s="20" t="s">
        <v>62</v>
      </c>
      <c r="I79" s="20" t="s">
        <v>20</v>
      </c>
      <c r="J79" s="44" t="s">
        <v>362</v>
      </c>
      <c r="K79" s="42" t="s">
        <v>118</v>
      </c>
      <c r="L79" s="19">
        <v>133.15</v>
      </c>
      <c r="M79" s="51">
        <v>0.5112</v>
      </c>
      <c r="N79" s="29">
        <v>285</v>
      </c>
      <c r="O79" s="69">
        <v>300</v>
      </c>
      <c r="P79" s="31">
        <v>0</v>
      </c>
      <c r="Q79" s="32"/>
      <c r="R79" s="20">
        <f>285</f>
        <v>285</v>
      </c>
      <c r="S79" s="51">
        <f t="shared" si="15"/>
        <v>145.692</v>
      </c>
      <c r="T79" s="70">
        <v>200</v>
      </c>
      <c r="U79" s="20">
        <v>200</v>
      </c>
      <c r="V79" s="31">
        <v>207.5</v>
      </c>
      <c r="W79" s="32"/>
      <c r="X79" s="31">
        <v>207.5</v>
      </c>
      <c r="Y79" s="32">
        <f t="shared" si="16"/>
        <v>106.074</v>
      </c>
      <c r="Z79" s="20">
        <f t="shared" si="17"/>
        <v>492.5</v>
      </c>
      <c r="AA79" s="32">
        <f t="shared" si="18"/>
        <v>251.766</v>
      </c>
      <c r="AB79" s="20">
        <v>300</v>
      </c>
      <c r="AC79" s="20">
        <v>315</v>
      </c>
      <c r="AD79" s="61">
        <v>322.5</v>
      </c>
      <c r="AE79" s="32"/>
      <c r="AF79" s="31">
        <v>315</v>
      </c>
      <c r="AG79" s="32">
        <f t="shared" si="19"/>
        <v>161.028</v>
      </c>
      <c r="AH79" s="20">
        <f t="shared" si="20"/>
        <v>807.5</v>
      </c>
      <c r="AI79" s="32">
        <f t="shared" si="21"/>
        <v>412.794</v>
      </c>
      <c r="AJ79" s="20"/>
      <c r="AK79" s="20" t="s">
        <v>252</v>
      </c>
      <c r="AL79" s="20">
        <v>12</v>
      </c>
    </row>
    <row r="80" spans="1:38" ht="12.75">
      <c r="A80" s="20">
        <v>12</v>
      </c>
      <c r="B80" s="20">
        <v>1</v>
      </c>
      <c r="C80" s="20" t="s">
        <v>27</v>
      </c>
      <c r="D80" s="20" t="s">
        <v>30</v>
      </c>
      <c r="E80" s="20">
        <v>140</v>
      </c>
      <c r="F80" s="20" t="s">
        <v>361</v>
      </c>
      <c r="G80" s="20" t="s">
        <v>62</v>
      </c>
      <c r="H80" s="20" t="s">
        <v>62</v>
      </c>
      <c r="I80" s="20" t="s">
        <v>20</v>
      </c>
      <c r="J80" s="44" t="s">
        <v>362</v>
      </c>
      <c r="K80" s="42" t="s">
        <v>19</v>
      </c>
      <c r="L80" s="19">
        <v>133.15</v>
      </c>
      <c r="M80" s="51">
        <v>0.5112</v>
      </c>
      <c r="N80" s="29">
        <v>285</v>
      </c>
      <c r="O80" s="69">
        <v>300</v>
      </c>
      <c r="P80" s="31">
        <v>0</v>
      </c>
      <c r="Q80" s="32"/>
      <c r="R80" s="20">
        <f>285</f>
        <v>285</v>
      </c>
      <c r="S80" s="51">
        <f t="shared" si="15"/>
        <v>145.692</v>
      </c>
      <c r="T80" s="70">
        <v>200</v>
      </c>
      <c r="U80" s="20">
        <v>200</v>
      </c>
      <c r="V80" s="31">
        <v>207.5</v>
      </c>
      <c r="W80" s="32"/>
      <c r="X80" s="31">
        <v>207.5</v>
      </c>
      <c r="Y80" s="32">
        <f t="shared" si="16"/>
        <v>106.074</v>
      </c>
      <c r="Z80" s="20">
        <f t="shared" si="17"/>
        <v>492.5</v>
      </c>
      <c r="AA80" s="32">
        <f t="shared" si="18"/>
        <v>251.766</v>
      </c>
      <c r="AB80" s="20">
        <v>300</v>
      </c>
      <c r="AC80" s="20">
        <v>315</v>
      </c>
      <c r="AD80" s="61">
        <v>322.5</v>
      </c>
      <c r="AE80" s="32"/>
      <c r="AF80" s="31">
        <v>315</v>
      </c>
      <c r="AG80" s="32">
        <f t="shared" si="19"/>
        <v>161.028</v>
      </c>
      <c r="AH80" s="20">
        <f t="shared" si="20"/>
        <v>807.5</v>
      </c>
      <c r="AI80" s="32">
        <f t="shared" si="21"/>
        <v>412.794</v>
      </c>
      <c r="AJ80" s="20"/>
      <c r="AK80" s="20" t="s">
        <v>252</v>
      </c>
      <c r="AL80" s="20">
        <v>12</v>
      </c>
    </row>
    <row r="81" spans="1:38" ht="12.75">
      <c r="A81" s="20">
        <v>5</v>
      </c>
      <c r="B81" s="20">
        <v>2</v>
      </c>
      <c r="C81" s="20" t="s">
        <v>27</v>
      </c>
      <c r="D81" s="20" t="s">
        <v>30</v>
      </c>
      <c r="E81" s="20">
        <v>140</v>
      </c>
      <c r="F81" s="20" t="s">
        <v>359</v>
      </c>
      <c r="G81" s="20" t="s">
        <v>62</v>
      </c>
      <c r="H81" s="20" t="s">
        <v>62</v>
      </c>
      <c r="I81" s="20" t="s">
        <v>20</v>
      </c>
      <c r="J81" s="44" t="s">
        <v>360</v>
      </c>
      <c r="K81" s="42" t="s">
        <v>19</v>
      </c>
      <c r="L81" s="19">
        <v>129.5</v>
      </c>
      <c r="M81" s="51">
        <v>0.5156</v>
      </c>
      <c r="N81" s="29">
        <v>265</v>
      </c>
      <c r="O81" s="20">
        <v>280</v>
      </c>
      <c r="P81" s="31">
        <v>305</v>
      </c>
      <c r="Q81" s="32"/>
      <c r="R81" s="20">
        <f>305</f>
        <v>305</v>
      </c>
      <c r="S81" s="51">
        <f t="shared" si="15"/>
        <v>157.25799999999998</v>
      </c>
      <c r="T81" s="20">
        <v>195</v>
      </c>
      <c r="U81" s="70">
        <v>205</v>
      </c>
      <c r="V81" s="61">
        <v>205</v>
      </c>
      <c r="W81" s="32"/>
      <c r="X81" s="31">
        <v>195</v>
      </c>
      <c r="Y81" s="32">
        <f t="shared" si="16"/>
        <v>100.54199999999999</v>
      </c>
      <c r="Z81" s="20">
        <f t="shared" si="17"/>
        <v>500</v>
      </c>
      <c r="AA81" s="32">
        <f t="shared" si="18"/>
        <v>257.79999999999995</v>
      </c>
      <c r="AB81" s="20">
        <v>280</v>
      </c>
      <c r="AC81" s="20">
        <v>305</v>
      </c>
      <c r="AD81" s="61">
        <v>320</v>
      </c>
      <c r="AE81" s="32"/>
      <c r="AF81" s="31">
        <v>305</v>
      </c>
      <c r="AG81" s="32">
        <f t="shared" si="19"/>
        <v>157.25799999999998</v>
      </c>
      <c r="AH81" s="20">
        <f t="shared" si="20"/>
        <v>805</v>
      </c>
      <c r="AI81" s="32">
        <f t="shared" si="21"/>
        <v>415.05799999999994</v>
      </c>
      <c r="AJ81" s="20"/>
      <c r="AK81" s="20" t="s">
        <v>379</v>
      </c>
      <c r="AL81" s="20">
        <v>5</v>
      </c>
    </row>
  </sheetData>
  <sheetProtection/>
  <mergeCells count="2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J3:AJ4"/>
    <mergeCell ref="AK3:AK4"/>
    <mergeCell ref="AL3:AL4"/>
    <mergeCell ref="M3:M4"/>
    <mergeCell ref="N3:S3"/>
    <mergeCell ref="T3:Y3"/>
    <mergeCell ref="Z3:AA3"/>
    <mergeCell ref="AB3:AG3"/>
    <mergeCell ref="AH3:A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9"/>
  <sheetViews>
    <sheetView zoomScale="85" zoomScaleNormal="85" zoomScalePageLayoutView="0" workbookViewId="0" topLeftCell="F17">
      <selection activeCell="F48" sqref="F48"/>
    </sheetView>
  </sheetViews>
  <sheetFormatPr defaultColWidth="9.00390625" defaultRowHeight="12.75"/>
  <cols>
    <col min="1" max="1" width="5.00390625" style="25" bestFit="1" customWidth="1"/>
    <col min="2" max="2" width="6.00390625" style="25" bestFit="1" customWidth="1"/>
    <col min="3" max="3" width="7.00390625" style="25" customWidth="1"/>
    <col min="4" max="4" width="8.875" style="25" bestFit="1" customWidth="1"/>
    <col min="5" max="5" width="5.125" style="25" bestFit="1" customWidth="1"/>
    <col min="6" max="6" width="26.625" style="25" bestFit="1" customWidth="1"/>
    <col min="7" max="7" width="22.375" style="25" bestFit="1" customWidth="1"/>
    <col min="8" max="8" width="24.625" style="25" bestFit="1" customWidth="1"/>
    <col min="9" max="9" width="12.375" style="25" bestFit="1" customWidth="1"/>
    <col min="10" max="10" width="3.75390625" style="43" customWidth="1"/>
    <col min="11" max="11" width="2.75390625" style="40" customWidth="1"/>
    <col min="12" max="12" width="7.125" style="25" bestFit="1" customWidth="1"/>
    <col min="13" max="13" width="6.75390625" style="21" bestFit="1" customWidth="1"/>
    <col min="14" max="14" width="6.125" style="21" bestFit="1" customWidth="1"/>
    <col min="15" max="15" width="6.125" style="25" bestFit="1" customWidth="1"/>
    <col min="16" max="16" width="6.125" style="28" bestFit="1" customWidth="1"/>
    <col min="17" max="17" width="2.00390625" style="30" bestFit="1" customWidth="1"/>
    <col min="18" max="18" width="6.625" style="25" bestFit="1" customWidth="1"/>
    <col min="19" max="19" width="2.125" style="25" customWidth="1"/>
    <col min="20" max="21" width="6.125" style="25" bestFit="1" customWidth="1"/>
    <col min="22" max="22" width="6.125" style="28" bestFit="1" customWidth="1"/>
    <col min="23" max="23" width="2.00390625" style="30" bestFit="1" customWidth="1"/>
    <col min="24" max="24" width="6.625" style="28" bestFit="1" customWidth="1"/>
    <col min="25" max="25" width="1.875" style="30" customWidth="1"/>
    <col min="26" max="26" width="1.875" style="25" customWidth="1"/>
    <col min="27" max="27" width="1.875" style="21" customWidth="1"/>
    <col min="28" max="29" width="6.125" style="25" bestFit="1" customWidth="1"/>
    <col min="30" max="30" width="6.125" style="28" bestFit="1" customWidth="1"/>
    <col min="31" max="31" width="2.00390625" style="30" bestFit="1" customWidth="1"/>
    <col min="32" max="32" width="6.625" style="28" bestFit="1" customWidth="1"/>
    <col min="33" max="33" width="1.75390625" style="30" customWidth="1"/>
    <col min="34" max="34" width="6.125" style="25" bestFit="1" customWidth="1"/>
    <col min="35" max="35" width="8.75390625" style="25" bestFit="1" customWidth="1"/>
    <col min="36" max="36" width="11.00390625" style="25" customWidth="1"/>
    <col min="37" max="37" width="11.875" style="25" bestFit="1" customWidth="1"/>
    <col min="38" max="16384" width="9.125" style="25" customWidth="1"/>
  </cols>
  <sheetData>
    <row r="1" spans="3:22" ht="20.25">
      <c r="C1" s="35" t="s">
        <v>36</v>
      </c>
      <c r="D1" s="22"/>
      <c r="E1" s="22"/>
      <c r="F1" s="22"/>
      <c r="G1" s="22"/>
      <c r="H1" s="24"/>
      <c r="J1" s="22"/>
      <c r="K1" s="25"/>
      <c r="L1" s="22"/>
      <c r="M1" s="33"/>
      <c r="N1" s="33"/>
      <c r="O1" s="22"/>
      <c r="P1" s="22"/>
      <c r="Q1" s="34"/>
      <c r="R1" s="22"/>
      <c r="S1" s="22"/>
      <c r="T1" s="22"/>
      <c r="U1" s="22"/>
      <c r="V1" s="36"/>
    </row>
    <row r="2" spans="2:37" ht="21" thickBot="1">
      <c r="B2" s="25" t="s">
        <v>22</v>
      </c>
      <c r="C2" s="35" t="s">
        <v>31</v>
      </c>
      <c r="D2" s="22"/>
      <c r="E2" s="22"/>
      <c r="F2" s="22"/>
      <c r="G2" s="22"/>
      <c r="H2" s="24"/>
      <c r="K2" s="35"/>
      <c r="L2" s="22"/>
      <c r="M2" s="33"/>
      <c r="N2" s="33"/>
      <c r="O2" s="22"/>
      <c r="P2" s="22"/>
      <c r="Q2" s="34"/>
      <c r="R2" s="22"/>
      <c r="S2" s="22"/>
      <c r="T2" s="22"/>
      <c r="U2" s="22"/>
      <c r="V2" s="36"/>
      <c r="AK2" s="41"/>
    </row>
    <row r="3" spans="1:38" ht="12.75" customHeight="1">
      <c r="A3" s="13" t="s">
        <v>18</v>
      </c>
      <c r="B3" s="16" t="s">
        <v>8</v>
      </c>
      <c r="C3" s="7" t="s">
        <v>24</v>
      </c>
      <c r="D3" s="7" t="s">
        <v>25</v>
      </c>
      <c r="E3" s="16" t="s">
        <v>2</v>
      </c>
      <c r="F3" s="16" t="s">
        <v>3</v>
      </c>
      <c r="G3" s="16" t="s">
        <v>21</v>
      </c>
      <c r="H3" s="16" t="s">
        <v>10</v>
      </c>
      <c r="I3" s="16" t="s">
        <v>11</v>
      </c>
      <c r="J3" s="4" t="s">
        <v>7</v>
      </c>
      <c r="K3" s="16" t="s">
        <v>4</v>
      </c>
      <c r="L3" s="11" t="s">
        <v>1</v>
      </c>
      <c r="M3" s="9" t="s">
        <v>0</v>
      </c>
      <c r="N3" s="14" t="s">
        <v>12</v>
      </c>
      <c r="O3" s="14"/>
      <c r="P3" s="14"/>
      <c r="Q3" s="14"/>
      <c r="R3" s="14"/>
      <c r="S3" s="14"/>
      <c r="T3" s="14" t="s">
        <v>5</v>
      </c>
      <c r="U3" s="14"/>
      <c r="V3" s="14"/>
      <c r="W3" s="14"/>
      <c r="X3" s="14"/>
      <c r="Y3" s="14"/>
      <c r="Z3" s="14" t="s">
        <v>13</v>
      </c>
      <c r="AA3" s="14"/>
      <c r="AB3" s="14" t="s">
        <v>14</v>
      </c>
      <c r="AC3" s="14"/>
      <c r="AD3" s="14"/>
      <c r="AE3" s="14"/>
      <c r="AF3" s="14"/>
      <c r="AG3" s="14"/>
      <c r="AH3" s="14" t="s">
        <v>15</v>
      </c>
      <c r="AI3" s="14"/>
      <c r="AJ3" s="18" t="s">
        <v>9</v>
      </c>
      <c r="AK3" s="18" t="s">
        <v>32</v>
      </c>
      <c r="AL3" s="13" t="s">
        <v>18</v>
      </c>
    </row>
    <row r="4" spans="1:38" s="27" customFormat="1" ht="13.5" customHeight="1" thickBot="1">
      <c r="A4" s="12"/>
      <c r="B4" s="15"/>
      <c r="C4" s="6"/>
      <c r="D4" s="6"/>
      <c r="E4" s="15"/>
      <c r="F4" s="15"/>
      <c r="G4" s="15"/>
      <c r="H4" s="15"/>
      <c r="I4" s="15"/>
      <c r="J4" s="3"/>
      <c r="K4" s="15"/>
      <c r="L4" s="10"/>
      <c r="M4" s="8"/>
      <c r="N4" s="37">
        <v>1</v>
      </c>
      <c r="O4" s="38">
        <v>2</v>
      </c>
      <c r="P4" s="38">
        <v>3</v>
      </c>
      <c r="Q4" s="37">
        <v>4</v>
      </c>
      <c r="R4" s="37" t="s">
        <v>6</v>
      </c>
      <c r="S4" s="39" t="s">
        <v>0</v>
      </c>
      <c r="T4" s="37">
        <v>1</v>
      </c>
      <c r="U4" s="37">
        <v>2</v>
      </c>
      <c r="V4" s="37">
        <v>3</v>
      </c>
      <c r="W4" s="37">
        <v>4</v>
      </c>
      <c r="X4" s="37" t="s">
        <v>6</v>
      </c>
      <c r="Y4" s="39" t="s">
        <v>0</v>
      </c>
      <c r="Z4" s="37" t="s">
        <v>16</v>
      </c>
      <c r="AA4" s="39" t="s">
        <v>0</v>
      </c>
      <c r="AB4" s="37">
        <v>1</v>
      </c>
      <c r="AC4" s="38">
        <v>2</v>
      </c>
      <c r="AD4" s="37">
        <v>3</v>
      </c>
      <c r="AE4" s="37">
        <v>4</v>
      </c>
      <c r="AF4" s="37" t="s">
        <v>6</v>
      </c>
      <c r="AG4" s="39" t="s">
        <v>0</v>
      </c>
      <c r="AH4" s="37" t="s">
        <v>17</v>
      </c>
      <c r="AI4" s="39" t="s">
        <v>0</v>
      </c>
      <c r="AJ4" s="17"/>
      <c r="AK4" s="17"/>
      <c r="AL4" s="12"/>
    </row>
    <row r="5" spans="1:38" ht="12.75">
      <c r="A5" s="20"/>
      <c r="B5" s="20"/>
      <c r="C5" s="45"/>
      <c r="D5" s="45"/>
      <c r="E5" s="20"/>
      <c r="F5" s="31" t="s">
        <v>124</v>
      </c>
      <c r="G5" s="31" t="s">
        <v>174</v>
      </c>
      <c r="H5" s="20"/>
      <c r="I5" s="20"/>
      <c r="J5" s="44"/>
      <c r="K5" s="42"/>
      <c r="L5" s="20"/>
      <c r="M5" s="51"/>
      <c r="N5" s="29"/>
      <c r="O5" s="20"/>
      <c r="P5" s="31"/>
      <c r="Q5" s="32"/>
      <c r="R5" s="20"/>
      <c r="S5" s="51"/>
      <c r="T5" s="20"/>
      <c r="U5" s="20"/>
      <c r="V5" s="31"/>
      <c r="W5" s="32"/>
      <c r="X5" s="31"/>
      <c r="Y5" s="32">
        <f>X5*M5</f>
        <v>0</v>
      </c>
      <c r="Z5" s="20">
        <f>X5+R5</f>
        <v>0</v>
      </c>
      <c r="AA5" s="32">
        <f>Z5*M5</f>
        <v>0</v>
      </c>
      <c r="AB5" s="20"/>
      <c r="AC5" s="20"/>
      <c r="AD5" s="31"/>
      <c r="AE5" s="32"/>
      <c r="AF5" s="31"/>
      <c r="AG5" s="32">
        <f>AF5*M5</f>
        <v>0</v>
      </c>
      <c r="AH5" s="20">
        <f>AF5+Z5</f>
        <v>0</v>
      </c>
      <c r="AI5" s="32">
        <f>AH5*M5</f>
        <v>0</v>
      </c>
      <c r="AJ5" s="20"/>
      <c r="AK5" s="20"/>
      <c r="AL5" s="20"/>
    </row>
    <row r="6" spans="1:38" ht="12.75">
      <c r="A6" s="20"/>
      <c r="B6" s="20"/>
      <c r="C6" s="45"/>
      <c r="D6" s="45"/>
      <c r="E6" s="20"/>
      <c r="F6" s="31" t="s">
        <v>126</v>
      </c>
      <c r="G6" s="31" t="s">
        <v>130</v>
      </c>
      <c r="H6" s="20"/>
      <c r="I6" s="20"/>
      <c r="J6" s="44"/>
      <c r="K6" s="42"/>
      <c r="L6" s="20"/>
      <c r="M6" s="51"/>
      <c r="N6" s="29"/>
      <c r="O6" s="20"/>
      <c r="P6" s="31"/>
      <c r="Q6" s="32"/>
      <c r="R6" s="20"/>
      <c r="S6" s="51"/>
      <c r="T6" s="20"/>
      <c r="U6" s="20"/>
      <c r="V6" s="31"/>
      <c r="W6" s="32"/>
      <c r="X6" s="31"/>
      <c r="Y6" s="32"/>
      <c r="Z6" s="20"/>
      <c r="AA6" s="32"/>
      <c r="AB6" s="20"/>
      <c r="AC6" s="20"/>
      <c r="AD6" s="31"/>
      <c r="AE6" s="32"/>
      <c r="AF6" s="31"/>
      <c r="AG6" s="32"/>
      <c r="AH6" s="20"/>
      <c r="AI6" s="32"/>
      <c r="AJ6" s="20"/>
      <c r="AK6" s="20"/>
      <c r="AL6" s="20"/>
    </row>
    <row r="7" spans="1:38" ht="12.75">
      <c r="A7" s="20">
        <v>12</v>
      </c>
      <c r="B7" s="20">
        <v>1</v>
      </c>
      <c r="C7" s="45" t="s">
        <v>27</v>
      </c>
      <c r="D7" s="45" t="s">
        <v>26</v>
      </c>
      <c r="E7" s="20">
        <v>100</v>
      </c>
      <c r="F7" s="20" t="s">
        <v>121</v>
      </c>
      <c r="G7" s="20" t="s">
        <v>64</v>
      </c>
      <c r="H7" s="20" t="s">
        <v>64</v>
      </c>
      <c r="I7" s="20" t="s">
        <v>64</v>
      </c>
      <c r="J7" s="46">
        <v>32242</v>
      </c>
      <c r="K7" s="42" t="s">
        <v>19</v>
      </c>
      <c r="L7" s="20">
        <v>100</v>
      </c>
      <c r="M7" s="51">
        <v>0.554</v>
      </c>
      <c r="N7" s="69">
        <v>240</v>
      </c>
      <c r="O7" s="20">
        <v>240</v>
      </c>
      <c r="P7" s="31">
        <v>255</v>
      </c>
      <c r="Q7" s="32"/>
      <c r="R7" s="20">
        <v>255</v>
      </c>
      <c r="S7" s="51">
        <f>R7*M7</f>
        <v>141.27</v>
      </c>
      <c r="T7" s="20"/>
      <c r="U7" s="20"/>
      <c r="V7" s="31"/>
      <c r="W7" s="32"/>
      <c r="X7" s="31"/>
      <c r="Y7" s="32">
        <f>X7*M7</f>
        <v>0</v>
      </c>
      <c r="Z7" s="20">
        <f>X7+R7</f>
        <v>255</v>
      </c>
      <c r="AA7" s="32">
        <f>Z7*M7</f>
        <v>141.27</v>
      </c>
      <c r="AB7" s="20"/>
      <c r="AC7" s="20"/>
      <c r="AD7" s="31"/>
      <c r="AE7" s="32"/>
      <c r="AF7" s="31"/>
      <c r="AG7" s="32">
        <f>AF7*M7</f>
        <v>0</v>
      </c>
      <c r="AH7" s="20">
        <f>AF7+Z7</f>
        <v>255</v>
      </c>
      <c r="AI7" s="32">
        <f>AH7*M7</f>
        <v>141.27</v>
      </c>
      <c r="AJ7" s="20"/>
      <c r="AK7" s="20" t="s">
        <v>65</v>
      </c>
      <c r="AL7" s="20">
        <v>12</v>
      </c>
    </row>
    <row r="8" spans="1:38" ht="12.75">
      <c r="A8" s="20">
        <v>12</v>
      </c>
      <c r="B8" s="20">
        <v>1</v>
      </c>
      <c r="C8" s="45" t="s">
        <v>27</v>
      </c>
      <c r="D8" s="45" t="s">
        <v>26</v>
      </c>
      <c r="E8" s="20" t="s">
        <v>54</v>
      </c>
      <c r="F8" s="20" t="s">
        <v>97</v>
      </c>
      <c r="G8" s="20" t="s">
        <v>64</v>
      </c>
      <c r="H8" s="20" t="s">
        <v>64</v>
      </c>
      <c r="I8" s="20" t="s">
        <v>64</v>
      </c>
      <c r="J8" s="44" t="s">
        <v>81</v>
      </c>
      <c r="K8" s="42" t="s">
        <v>19</v>
      </c>
      <c r="L8" s="20">
        <v>156.65</v>
      </c>
      <c r="M8" s="51">
        <v>0.4865</v>
      </c>
      <c r="N8" s="29">
        <v>270</v>
      </c>
      <c r="O8" s="20">
        <v>305</v>
      </c>
      <c r="P8" s="31">
        <v>0</v>
      </c>
      <c r="Q8" s="32"/>
      <c r="R8" s="20">
        <v>305</v>
      </c>
      <c r="S8" s="51">
        <f>R8*M8</f>
        <v>148.3825</v>
      </c>
      <c r="T8" s="20"/>
      <c r="U8" s="20"/>
      <c r="V8" s="31"/>
      <c r="W8" s="32"/>
      <c r="X8" s="31"/>
      <c r="Y8" s="32">
        <f>X8*M8</f>
        <v>0</v>
      </c>
      <c r="Z8" s="20">
        <f>X8+R8</f>
        <v>305</v>
      </c>
      <c r="AA8" s="32">
        <f>Z8*M8</f>
        <v>148.3825</v>
      </c>
      <c r="AB8" s="20"/>
      <c r="AC8" s="20"/>
      <c r="AD8" s="31"/>
      <c r="AE8" s="32"/>
      <c r="AF8" s="31"/>
      <c r="AG8" s="32">
        <f>AF8*M8</f>
        <v>0</v>
      </c>
      <c r="AH8" s="20">
        <f>AF8+Z8</f>
        <v>305</v>
      </c>
      <c r="AI8" s="32">
        <f>AH8*M8</f>
        <v>148.3825</v>
      </c>
      <c r="AJ8" s="20"/>
      <c r="AK8" s="20" t="s">
        <v>78</v>
      </c>
      <c r="AL8" s="20">
        <v>12</v>
      </c>
    </row>
    <row r="9" spans="1:38" ht="12.75">
      <c r="A9" s="20"/>
      <c r="B9" s="20"/>
      <c r="C9" s="45"/>
      <c r="D9" s="45"/>
      <c r="E9" s="20"/>
      <c r="F9" s="31" t="s">
        <v>124</v>
      </c>
      <c r="G9" s="31" t="s">
        <v>174</v>
      </c>
      <c r="H9" s="20"/>
      <c r="I9" s="20"/>
      <c r="J9" s="44"/>
      <c r="K9" s="42"/>
      <c r="L9" s="20"/>
      <c r="M9" s="51"/>
      <c r="N9" s="29"/>
      <c r="O9" s="20"/>
      <c r="P9" s="31"/>
      <c r="Q9" s="32"/>
      <c r="R9" s="20"/>
      <c r="S9" s="51"/>
      <c r="T9" s="20"/>
      <c r="U9" s="20"/>
      <c r="V9" s="31"/>
      <c r="W9" s="32"/>
      <c r="X9" s="31"/>
      <c r="Y9" s="32"/>
      <c r="Z9" s="20"/>
      <c r="AA9" s="32"/>
      <c r="AB9" s="20"/>
      <c r="AC9" s="20"/>
      <c r="AD9" s="31"/>
      <c r="AE9" s="32"/>
      <c r="AF9" s="31"/>
      <c r="AG9" s="32"/>
      <c r="AH9" s="20"/>
      <c r="AI9" s="32"/>
      <c r="AJ9" s="20"/>
      <c r="AK9" s="20"/>
      <c r="AL9" s="20"/>
    </row>
    <row r="10" spans="1:38" ht="12.75">
      <c r="A10" s="20"/>
      <c r="B10" s="20"/>
      <c r="C10" s="45"/>
      <c r="D10" s="45"/>
      <c r="E10" s="20"/>
      <c r="F10" s="31" t="s">
        <v>128</v>
      </c>
      <c r="G10" s="31" t="s">
        <v>130</v>
      </c>
      <c r="H10" s="20"/>
      <c r="I10" s="20"/>
      <c r="J10" s="44"/>
      <c r="K10" s="42"/>
      <c r="L10" s="20"/>
      <c r="M10" s="51"/>
      <c r="N10" s="29"/>
      <c r="O10" s="20"/>
      <c r="P10" s="31"/>
      <c r="Q10" s="32"/>
      <c r="R10" s="20"/>
      <c r="S10" s="51"/>
      <c r="T10" s="20"/>
      <c r="U10" s="20"/>
      <c r="V10" s="31"/>
      <c r="W10" s="32"/>
      <c r="X10" s="31"/>
      <c r="Y10" s="32"/>
      <c r="Z10" s="20"/>
      <c r="AA10" s="32"/>
      <c r="AB10" s="20"/>
      <c r="AC10" s="20"/>
      <c r="AD10" s="31"/>
      <c r="AE10" s="32"/>
      <c r="AF10" s="31"/>
      <c r="AG10" s="32"/>
      <c r="AH10" s="20"/>
      <c r="AI10" s="32"/>
      <c r="AJ10" s="20"/>
      <c r="AK10" s="20"/>
      <c r="AL10" s="20"/>
    </row>
    <row r="11" spans="1:38" ht="12.75">
      <c r="A11" s="20">
        <v>12</v>
      </c>
      <c r="B11" s="20">
        <v>1</v>
      </c>
      <c r="C11" s="45" t="s">
        <v>27</v>
      </c>
      <c r="D11" s="45" t="s">
        <v>26</v>
      </c>
      <c r="E11" s="20">
        <v>82.5</v>
      </c>
      <c r="F11" s="20" t="s">
        <v>82</v>
      </c>
      <c r="G11" s="20" t="s">
        <v>49</v>
      </c>
      <c r="H11" s="20" t="s">
        <v>49</v>
      </c>
      <c r="I11" s="20" t="s">
        <v>20</v>
      </c>
      <c r="J11" s="44" t="s">
        <v>83</v>
      </c>
      <c r="K11" s="42" t="s">
        <v>19</v>
      </c>
      <c r="L11" s="20">
        <v>81.55</v>
      </c>
      <c r="M11" s="51">
        <v>0.6241</v>
      </c>
      <c r="N11" s="29"/>
      <c r="O11" s="20"/>
      <c r="P11" s="31"/>
      <c r="Q11" s="32"/>
      <c r="R11" s="20"/>
      <c r="S11" s="51">
        <f>R11*M11</f>
        <v>0</v>
      </c>
      <c r="T11" s="20"/>
      <c r="U11" s="20"/>
      <c r="V11" s="31"/>
      <c r="W11" s="32"/>
      <c r="X11" s="31"/>
      <c r="Y11" s="32">
        <f>X11*M11</f>
        <v>0</v>
      </c>
      <c r="Z11" s="20">
        <f>X11+R11</f>
        <v>0</v>
      </c>
      <c r="AA11" s="32">
        <f>Z11*M11</f>
        <v>0</v>
      </c>
      <c r="AB11" s="20">
        <v>150</v>
      </c>
      <c r="AC11" s="20">
        <v>165</v>
      </c>
      <c r="AD11" s="31">
        <v>175</v>
      </c>
      <c r="AE11" s="32"/>
      <c r="AF11" s="31">
        <v>175</v>
      </c>
      <c r="AG11" s="32">
        <f>AF11*M11</f>
        <v>109.2175</v>
      </c>
      <c r="AH11" s="20">
        <f>AF11+Z11</f>
        <v>175</v>
      </c>
      <c r="AI11" s="32">
        <f>AH11*M11</f>
        <v>109.2175</v>
      </c>
      <c r="AJ11" s="20"/>
      <c r="AK11" s="20" t="s">
        <v>84</v>
      </c>
      <c r="AL11" s="20">
        <v>12</v>
      </c>
    </row>
    <row r="12" spans="1:38" ht="12.75">
      <c r="A12" s="20">
        <v>12</v>
      </c>
      <c r="B12" s="20">
        <v>1</v>
      </c>
      <c r="C12" s="45" t="s">
        <v>27</v>
      </c>
      <c r="D12" s="45" t="s">
        <v>26</v>
      </c>
      <c r="E12" s="20">
        <v>90</v>
      </c>
      <c r="F12" s="20" t="s">
        <v>79</v>
      </c>
      <c r="G12" s="20" t="s">
        <v>178</v>
      </c>
      <c r="H12" s="20" t="s">
        <v>23</v>
      </c>
      <c r="I12" s="20" t="s">
        <v>20</v>
      </c>
      <c r="J12" s="44" t="s">
        <v>122</v>
      </c>
      <c r="K12" s="42" t="s">
        <v>123</v>
      </c>
      <c r="L12" s="20">
        <v>88.5</v>
      </c>
      <c r="M12" s="51">
        <v>0.5932</v>
      </c>
      <c r="N12" s="29"/>
      <c r="O12" s="20"/>
      <c r="P12" s="31"/>
      <c r="Q12" s="32"/>
      <c r="R12" s="20"/>
      <c r="S12" s="51">
        <f>R12*M12</f>
        <v>0</v>
      </c>
      <c r="T12" s="20"/>
      <c r="U12" s="20"/>
      <c r="V12" s="31"/>
      <c r="W12" s="32"/>
      <c r="X12" s="31"/>
      <c r="Y12" s="32">
        <f>X12*M12</f>
        <v>0</v>
      </c>
      <c r="Z12" s="20">
        <f>X12+R12</f>
        <v>0</v>
      </c>
      <c r="AA12" s="32">
        <f>Z12*M12</f>
        <v>0</v>
      </c>
      <c r="AB12" s="20">
        <v>225</v>
      </c>
      <c r="AC12" s="75">
        <v>236.5</v>
      </c>
      <c r="AD12" s="61">
        <v>240</v>
      </c>
      <c r="AE12" s="32"/>
      <c r="AF12" s="31">
        <v>236.5</v>
      </c>
      <c r="AG12" s="32">
        <f>AF12*M12</f>
        <v>140.2918</v>
      </c>
      <c r="AH12" s="20">
        <f>AF12+Z12</f>
        <v>236.5</v>
      </c>
      <c r="AI12" s="32">
        <f>AH12*M12</f>
        <v>140.2918</v>
      </c>
      <c r="AJ12" s="20"/>
      <c r="AK12" s="20" t="s">
        <v>80</v>
      </c>
      <c r="AL12" s="20">
        <v>12</v>
      </c>
    </row>
    <row r="13" spans="1:38" ht="12.75">
      <c r="A13" s="20">
        <v>12</v>
      </c>
      <c r="B13" s="20">
        <v>1</v>
      </c>
      <c r="C13" s="45" t="s">
        <v>27</v>
      </c>
      <c r="D13" s="45" t="s">
        <v>26</v>
      </c>
      <c r="E13" s="20">
        <v>100</v>
      </c>
      <c r="F13" s="20" t="s">
        <v>121</v>
      </c>
      <c r="G13" s="20" t="s">
        <v>64</v>
      </c>
      <c r="H13" s="20" t="s">
        <v>64</v>
      </c>
      <c r="I13" s="20" t="s">
        <v>64</v>
      </c>
      <c r="J13" s="46">
        <v>32242</v>
      </c>
      <c r="K13" s="42" t="s">
        <v>19</v>
      </c>
      <c r="L13" s="20">
        <v>100</v>
      </c>
      <c r="M13" s="51">
        <v>0.554</v>
      </c>
      <c r="N13" s="29"/>
      <c r="O13" s="20"/>
      <c r="P13" s="31"/>
      <c r="Q13" s="32"/>
      <c r="R13" s="20"/>
      <c r="S13" s="51">
        <f>R13*M13</f>
        <v>0</v>
      </c>
      <c r="T13" s="20"/>
      <c r="U13" s="20"/>
      <c r="V13" s="31"/>
      <c r="W13" s="32"/>
      <c r="X13" s="31"/>
      <c r="Y13" s="32">
        <f>X13*M13</f>
        <v>0</v>
      </c>
      <c r="Z13" s="20">
        <f>X13+R13</f>
        <v>0</v>
      </c>
      <c r="AA13" s="32">
        <f>Z13*M13</f>
        <v>0</v>
      </c>
      <c r="AB13" s="20">
        <v>250</v>
      </c>
      <c r="AC13" s="20">
        <v>260</v>
      </c>
      <c r="AD13" s="61">
        <v>270</v>
      </c>
      <c r="AE13" s="32"/>
      <c r="AF13" s="31">
        <v>260</v>
      </c>
      <c r="AG13" s="32">
        <f>AF13*M13</f>
        <v>144.04000000000002</v>
      </c>
      <c r="AH13" s="20">
        <f>AF13+Z13</f>
        <v>260</v>
      </c>
      <c r="AI13" s="32">
        <f>AH13*M13</f>
        <v>144.04000000000002</v>
      </c>
      <c r="AJ13" s="20"/>
      <c r="AK13" s="20" t="s">
        <v>65</v>
      </c>
      <c r="AL13" s="20">
        <v>12</v>
      </c>
    </row>
    <row r="14" spans="1:38" ht="12.75">
      <c r="A14" s="20">
        <v>12</v>
      </c>
      <c r="B14" s="20">
        <v>1</v>
      </c>
      <c r="C14" s="45" t="s">
        <v>27</v>
      </c>
      <c r="D14" s="45" t="s">
        <v>26</v>
      </c>
      <c r="E14" s="20" t="s">
        <v>54</v>
      </c>
      <c r="F14" s="20" t="s">
        <v>97</v>
      </c>
      <c r="G14" s="20" t="s">
        <v>64</v>
      </c>
      <c r="H14" s="20" t="s">
        <v>64</v>
      </c>
      <c r="I14" s="20" t="s">
        <v>64</v>
      </c>
      <c r="J14" s="44" t="s">
        <v>81</v>
      </c>
      <c r="K14" s="42" t="s">
        <v>19</v>
      </c>
      <c r="L14" s="20">
        <v>156.65</v>
      </c>
      <c r="M14" s="51">
        <v>0.4865</v>
      </c>
      <c r="N14" s="29"/>
      <c r="O14" s="20"/>
      <c r="P14" s="31"/>
      <c r="Q14" s="32"/>
      <c r="R14" s="20"/>
      <c r="S14" s="51">
        <f>R14*M14</f>
        <v>0</v>
      </c>
      <c r="T14" s="20"/>
      <c r="U14" s="20"/>
      <c r="V14" s="31"/>
      <c r="W14" s="32"/>
      <c r="X14" s="31"/>
      <c r="Y14" s="32">
        <f>X14*M14</f>
        <v>0</v>
      </c>
      <c r="Z14" s="20">
        <f>X14+R14</f>
        <v>0</v>
      </c>
      <c r="AA14" s="32">
        <f>Z14*M14</f>
        <v>0</v>
      </c>
      <c r="AB14" s="20">
        <v>305</v>
      </c>
      <c r="AC14" s="61">
        <v>335</v>
      </c>
      <c r="AD14" s="61">
        <v>340</v>
      </c>
      <c r="AE14" s="32"/>
      <c r="AF14" s="31">
        <v>305</v>
      </c>
      <c r="AG14" s="32">
        <f>AF14*M14</f>
        <v>148.3825</v>
      </c>
      <c r="AH14" s="20">
        <f>AF14+Z14</f>
        <v>305</v>
      </c>
      <c r="AI14" s="32">
        <f>AH14*M14</f>
        <v>148.3825</v>
      </c>
      <c r="AJ14" s="20"/>
      <c r="AK14" s="20" t="s">
        <v>78</v>
      </c>
      <c r="AL14" s="20">
        <v>12</v>
      </c>
    </row>
    <row r="15" spans="1:38" ht="12.75">
      <c r="A15" s="20"/>
      <c r="B15" s="20"/>
      <c r="C15" s="45"/>
      <c r="D15" s="45"/>
      <c r="E15" s="20"/>
      <c r="F15" s="31" t="s">
        <v>124</v>
      </c>
      <c r="G15" s="31" t="s">
        <v>174</v>
      </c>
      <c r="H15" s="20"/>
      <c r="I15" s="20"/>
      <c r="J15" s="44"/>
      <c r="K15" s="42"/>
      <c r="L15" s="20"/>
      <c r="M15" s="51"/>
      <c r="N15" s="29"/>
      <c r="O15" s="20"/>
      <c r="P15" s="31"/>
      <c r="Q15" s="32"/>
      <c r="R15" s="20"/>
      <c r="S15" s="51"/>
      <c r="T15" s="20"/>
      <c r="U15" s="20"/>
      <c r="V15" s="31"/>
      <c r="W15" s="32"/>
      <c r="X15" s="31"/>
      <c r="Y15" s="32"/>
      <c r="Z15" s="20"/>
      <c r="AA15" s="32"/>
      <c r="AB15" s="20"/>
      <c r="AC15" s="20"/>
      <c r="AD15" s="31"/>
      <c r="AE15" s="32"/>
      <c r="AF15" s="31"/>
      <c r="AG15" s="32"/>
      <c r="AH15" s="20"/>
      <c r="AI15" s="32"/>
      <c r="AJ15" s="20"/>
      <c r="AK15" s="20"/>
      <c r="AL15" s="20"/>
    </row>
    <row r="16" spans="1:38" ht="12.75">
      <c r="A16" s="20"/>
      <c r="B16" s="20"/>
      <c r="C16" s="45"/>
      <c r="D16" s="45"/>
      <c r="E16" s="20"/>
      <c r="F16" s="31" t="s">
        <v>129</v>
      </c>
      <c r="G16" s="31" t="s">
        <v>130</v>
      </c>
      <c r="H16" s="20"/>
      <c r="I16" s="20"/>
      <c r="J16" s="44"/>
      <c r="K16" s="42"/>
      <c r="L16" s="20"/>
      <c r="M16" s="51"/>
      <c r="N16" s="29"/>
      <c r="O16" s="20"/>
      <c r="P16" s="31"/>
      <c r="Q16" s="32"/>
      <c r="R16" s="20"/>
      <c r="S16" s="51"/>
      <c r="T16" s="20"/>
      <c r="U16" s="20"/>
      <c r="V16" s="31"/>
      <c r="W16" s="32"/>
      <c r="X16" s="31"/>
      <c r="Y16" s="32"/>
      <c r="Z16" s="20"/>
      <c r="AA16" s="32"/>
      <c r="AB16" s="20"/>
      <c r="AC16" s="20"/>
      <c r="AD16" s="31"/>
      <c r="AE16" s="32"/>
      <c r="AF16" s="31"/>
      <c r="AG16" s="32"/>
      <c r="AH16" s="20"/>
      <c r="AI16" s="32"/>
      <c r="AJ16" s="20"/>
      <c r="AK16" s="20"/>
      <c r="AL16" s="20"/>
    </row>
    <row r="17" spans="1:38" ht="12.75">
      <c r="A17" s="20">
        <v>12</v>
      </c>
      <c r="B17" s="20">
        <v>1</v>
      </c>
      <c r="C17" s="45" t="s">
        <v>27</v>
      </c>
      <c r="D17" s="45" t="s">
        <v>26</v>
      </c>
      <c r="E17" s="20">
        <v>75</v>
      </c>
      <c r="F17" s="20" t="s">
        <v>96</v>
      </c>
      <c r="G17" s="20" t="s">
        <v>56</v>
      </c>
      <c r="H17" s="20" t="s">
        <v>56</v>
      </c>
      <c r="I17" s="20" t="s">
        <v>20</v>
      </c>
      <c r="J17" s="44" t="s">
        <v>57</v>
      </c>
      <c r="K17" s="42" t="s">
        <v>19</v>
      </c>
      <c r="L17" s="20">
        <v>74.95</v>
      </c>
      <c r="M17" s="51">
        <v>0.6645</v>
      </c>
      <c r="N17" s="29">
        <v>250</v>
      </c>
      <c r="O17" s="20">
        <v>260</v>
      </c>
      <c r="P17" s="31">
        <v>0</v>
      </c>
      <c r="Q17" s="32"/>
      <c r="R17" s="20">
        <v>260</v>
      </c>
      <c r="S17" s="51">
        <f>R17*M17</f>
        <v>172.76999999999998</v>
      </c>
      <c r="T17" s="20">
        <v>240</v>
      </c>
      <c r="U17" s="20">
        <v>252.5</v>
      </c>
      <c r="V17" s="31">
        <v>262.5</v>
      </c>
      <c r="W17" s="32"/>
      <c r="X17" s="31">
        <v>262.5</v>
      </c>
      <c r="Y17" s="32">
        <f>X17*M17</f>
        <v>174.43125</v>
      </c>
      <c r="Z17" s="20">
        <f>X17+R17</f>
        <v>522.5</v>
      </c>
      <c r="AA17" s="32">
        <f>Z17*M17</f>
        <v>347.20125</v>
      </c>
      <c r="AB17" s="20">
        <v>220</v>
      </c>
      <c r="AC17" s="20">
        <v>237.5</v>
      </c>
      <c r="AD17" s="31">
        <v>0</v>
      </c>
      <c r="AE17" s="32"/>
      <c r="AF17" s="31">
        <v>237.5</v>
      </c>
      <c r="AG17" s="32">
        <f>AF17*M17</f>
        <v>157.81875</v>
      </c>
      <c r="AH17" s="20">
        <f>AF17+Z17</f>
        <v>760</v>
      </c>
      <c r="AI17" s="32">
        <f>AH17*M17</f>
        <v>505.02</v>
      </c>
      <c r="AJ17" s="20"/>
      <c r="AK17" s="20" t="s">
        <v>177</v>
      </c>
      <c r="AL17" s="20">
        <v>12</v>
      </c>
    </row>
    <row r="18" spans="1:38" ht="12.75">
      <c r="A18" s="20">
        <v>12</v>
      </c>
      <c r="B18" s="20">
        <v>1</v>
      </c>
      <c r="C18" s="45" t="s">
        <v>27</v>
      </c>
      <c r="D18" s="45" t="s">
        <v>26</v>
      </c>
      <c r="E18" s="20">
        <v>100</v>
      </c>
      <c r="F18" s="20" t="s">
        <v>121</v>
      </c>
      <c r="G18" s="20" t="s">
        <v>64</v>
      </c>
      <c r="H18" s="20" t="s">
        <v>64</v>
      </c>
      <c r="I18" s="20" t="s">
        <v>64</v>
      </c>
      <c r="J18" s="46">
        <v>32242</v>
      </c>
      <c r="K18" s="42" t="s">
        <v>19</v>
      </c>
      <c r="L18" s="20">
        <v>100</v>
      </c>
      <c r="M18" s="51">
        <v>0.554</v>
      </c>
      <c r="N18" s="69">
        <v>240</v>
      </c>
      <c r="O18" s="20">
        <v>240</v>
      </c>
      <c r="P18" s="31">
        <v>255</v>
      </c>
      <c r="Q18" s="32"/>
      <c r="R18" s="20">
        <v>255</v>
      </c>
      <c r="S18" s="51">
        <f>R18*M18</f>
        <v>141.27</v>
      </c>
      <c r="T18" s="20">
        <v>150</v>
      </c>
      <c r="U18" s="20">
        <v>160</v>
      </c>
      <c r="V18" s="61">
        <v>170</v>
      </c>
      <c r="W18" s="32"/>
      <c r="X18" s="31">
        <v>160</v>
      </c>
      <c r="Y18" s="32">
        <f>X18*M18</f>
        <v>88.64000000000001</v>
      </c>
      <c r="Z18" s="20">
        <f>X18+R18</f>
        <v>415</v>
      </c>
      <c r="AA18" s="32">
        <f>Z18*M18</f>
        <v>229.91000000000003</v>
      </c>
      <c r="AB18" s="20">
        <v>250</v>
      </c>
      <c r="AC18" s="20">
        <v>260</v>
      </c>
      <c r="AD18" s="61">
        <v>270</v>
      </c>
      <c r="AE18" s="32"/>
      <c r="AF18" s="31">
        <v>260</v>
      </c>
      <c r="AG18" s="32">
        <f>AF18*M18</f>
        <v>144.04000000000002</v>
      </c>
      <c r="AH18" s="20">
        <f>AF18+Z18</f>
        <v>675</v>
      </c>
      <c r="AI18" s="32">
        <f>AH18*M18</f>
        <v>373.95000000000005</v>
      </c>
      <c r="AJ18" s="20"/>
      <c r="AK18" s="20" t="s">
        <v>65</v>
      </c>
      <c r="AL18" s="20">
        <v>12</v>
      </c>
    </row>
    <row r="19" spans="1:38" ht="12.75">
      <c r="A19" s="20">
        <v>12</v>
      </c>
      <c r="B19" s="20">
        <v>1</v>
      </c>
      <c r="C19" s="45" t="s">
        <v>27</v>
      </c>
      <c r="D19" s="45" t="s">
        <v>26</v>
      </c>
      <c r="E19" s="20" t="s">
        <v>54</v>
      </c>
      <c r="F19" s="20" t="s">
        <v>97</v>
      </c>
      <c r="G19" s="20" t="s">
        <v>64</v>
      </c>
      <c r="H19" s="20" t="s">
        <v>64</v>
      </c>
      <c r="I19" s="20" t="s">
        <v>64</v>
      </c>
      <c r="J19" s="44" t="s">
        <v>81</v>
      </c>
      <c r="K19" s="42" t="s">
        <v>19</v>
      </c>
      <c r="L19" s="20">
        <v>156.65</v>
      </c>
      <c r="M19" s="51">
        <v>0.4865</v>
      </c>
      <c r="N19" s="29">
        <v>270</v>
      </c>
      <c r="O19" s="20">
        <v>305</v>
      </c>
      <c r="P19" s="31">
        <v>0</v>
      </c>
      <c r="Q19" s="32"/>
      <c r="R19" s="20">
        <v>305</v>
      </c>
      <c r="S19" s="51">
        <f>R19*M19</f>
        <v>148.3825</v>
      </c>
      <c r="T19" s="20">
        <v>205</v>
      </c>
      <c r="U19" s="20">
        <v>220</v>
      </c>
      <c r="V19" s="31">
        <v>232.5</v>
      </c>
      <c r="W19" s="32"/>
      <c r="X19" s="31">
        <v>232.5</v>
      </c>
      <c r="Y19" s="32">
        <f>X19*M19</f>
        <v>113.11125</v>
      </c>
      <c r="Z19" s="20">
        <f>X19+R19</f>
        <v>537.5</v>
      </c>
      <c r="AA19" s="32">
        <f>Z19*M19</f>
        <v>261.49375</v>
      </c>
      <c r="AB19" s="20">
        <v>305</v>
      </c>
      <c r="AC19" s="61">
        <v>335</v>
      </c>
      <c r="AD19" s="61">
        <v>340</v>
      </c>
      <c r="AE19" s="32"/>
      <c r="AF19" s="31">
        <v>305</v>
      </c>
      <c r="AG19" s="32">
        <f>AF19*M19</f>
        <v>148.3825</v>
      </c>
      <c r="AH19" s="20">
        <f>AF19+Z19</f>
        <v>842.5</v>
      </c>
      <c r="AI19" s="32">
        <f>AH19*M19</f>
        <v>409.87624999999997</v>
      </c>
      <c r="AJ19" s="20"/>
      <c r="AK19" s="20" t="s">
        <v>78</v>
      </c>
      <c r="AL19" s="20">
        <v>12</v>
      </c>
    </row>
    <row r="20" spans="1:38" ht="12.75">
      <c r="A20" s="20"/>
      <c r="B20" s="20"/>
      <c r="C20" s="45"/>
      <c r="D20" s="45"/>
      <c r="E20" s="20"/>
      <c r="F20" s="31" t="s">
        <v>124</v>
      </c>
      <c r="G20" s="31" t="s">
        <v>125</v>
      </c>
      <c r="H20" s="20"/>
      <c r="I20" s="20"/>
      <c r="J20" s="44"/>
      <c r="K20" s="42"/>
      <c r="L20" s="20"/>
      <c r="M20" s="51"/>
      <c r="N20" s="29"/>
      <c r="O20" s="20"/>
      <c r="P20" s="31"/>
      <c r="Q20" s="32"/>
      <c r="R20" s="20"/>
      <c r="S20" s="51"/>
      <c r="T20" s="20"/>
      <c r="U20" s="20"/>
      <c r="V20" s="31"/>
      <c r="W20" s="32"/>
      <c r="X20" s="31"/>
      <c r="Y20" s="32"/>
      <c r="Z20" s="20"/>
      <c r="AA20" s="32"/>
      <c r="AB20" s="20"/>
      <c r="AC20" s="20"/>
      <c r="AD20" s="31"/>
      <c r="AE20" s="32"/>
      <c r="AF20" s="31"/>
      <c r="AG20" s="32"/>
      <c r="AH20" s="20"/>
      <c r="AI20" s="32"/>
      <c r="AJ20" s="20"/>
      <c r="AK20" s="20"/>
      <c r="AL20" s="20"/>
    </row>
    <row r="21" spans="1:38" ht="12.75">
      <c r="A21" s="20"/>
      <c r="B21" s="20"/>
      <c r="C21" s="45"/>
      <c r="D21" s="45"/>
      <c r="E21" s="20"/>
      <c r="F21" s="31" t="s">
        <v>126</v>
      </c>
      <c r="G21" s="31" t="s">
        <v>127</v>
      </c>
      <c r="H21" s="20"/>
      <c r="I21" s="20"/>
      <c r="J21" s="44"/>
      <c r="K21" s="42"/>
      <c r="L21" s="20"/>
      <c r="M21" s="51"/>
      <c r="N21" s="29"/>
      <c r="O21" s="20"/>
      <c r="P21" s="31"/>
      <c r="Q21" s="32"/>
      <c r="R21" s="20"/>
      <c r="S21" s="51"/>
      <c r="T21" s="20"/>
      <c r="U21" s="20"/>
      <c r="V21" s="31"/>
      <c r="W21" s="32"/>
      <c r="X21" s="31"/>
      <c r="Y21" s="32"/>
      <c r="Z21" s="20"/>
      <c r="AA21" s="32"/>
      <c r="AB21" s="20"/>
      <c r="AC21" s="20"/>
      <c r="AD21" s="31"/>
      <c r="AE21" s="32"/>
      <c r="AF21" s="31"/>
      <c r="AG21" s="32"/>
      <c r="AH21" s="20"/>
      <c r="AI21" s="32"/>
      <c r="AJ21" s="20"/>
      <c r="AK21" s="20"/>
      <c r="AL21" s="20"/>
    </row>
    <row r="22" spans="1:38" ht="12.75">
      <c r="A22" s="20">
        <v>12</v>
      </c>
      <c r="B22" s="20">
        <v>1</v>
      </c>
      <c r="C22" s="20" t="s">
        <v>27</v>
      </c>
      <c r="D22" s="20" t="s">
        <v>28</v>
      </c>
      <c r="E22" s="20">
        <v>56</v>
      </c>
      <c r="F22" s="20" t="s">
        <v>45</v>
      </c>
      <c r="G22" s="20" t="s">
        <v>46</v>
      </c>
      <c r="H22" s="20" t="s">
        <v>46</v>
      </c>
      <c r="I22" s="20" t="s">
        <v>20</v>
      </c>
      <c r="J22" s="44" t="s">
        <v>47</v>
      </c>
      <c r="K22" s="42" t="s">
        <v>19</v>
      </c>
      <c r="L22" s="20">
        <v>56</v>
      </c>
      <c r="M22" s="51">
        <v>0.911</v>
      </c>
      <c r="N22" s="29">
        <v>195</v>
      </c>
      <c r="O22" s="60" t="s">
        <v>119</v>
      </c>
      <c r="P22" s="61">
        <v>205</v>
      </c>
      <c r="Q22" s="32"/>
      <c r="R22" s="20">
        <v>195</v>
      </c>
      <c r="S22" s="51">
        <f>R22*M22</f>
        <v>177.645</v>
      </c>
      <c r="T22" s="20"/>
      <c r="U22" s="20"/>
      <c r="V22" s="31"/>
      <c r="W22" s="32"/>
      <c r="X22" s="31"/>
      <c r="Y22" s="32">
        <f>X22*M22</f>
        <v>0</v>
      </c>
      <c r="Z22" s="20">
        <f>X22+R22</f>
        <v>195</v>
      </c>
      <c r="AA22" s="32">
        <f>Z22*M22</f>
        <v>177.645</v>
      </c>
      <c r="AB22" s="20"/>
      <c r="AC22" s="20"/>
      <c r="AD22" s="31"/>
      <c r="AE22" s="32"/>
      <c r="AF22" s="31"/>
      <c r="AG22" s="32">
        <f>AF22*M22</f>
        <v>0</v>
      </c>
      <c r="AH22" s="20">
        <f>AF22+Z22</f>
        <v>195</v>
      </c>
      <c r="AI22" s="32">
        <f>AH22*M22</f>
        <v>177.645</v>
      </c>
      <c r="AJ22" s="20"/>
      <c r="AK22" s="20" t="s">
        <v>48</v>
      </c>
      <c r="AL22" s="20">
        <v>12</v>
      </c>
    </row>
    <row r="23" spans="1:38" ht="12.75">
      <c r="A23" s="20">
        <v>12</v>
      </c>
      <c r="B23" s="20">
        <v>1</v>
      </c>
      <c r="C23" s="20" t="s">
        <v>27</v>
      </c>
      <c r="D23" s="20" t="s">
        <v>28</v>
      </c>
      <c r="E23" s="20">
        <v>60</v>
      </c>
      <c r="F23" s="20" t="s">
        <v>38</v>
      </c>
      <c r="G23" s="20" t="s">
        <v>179</v>
      </c>
      <c r="H23" s="20" t="s">
        <v>179</v>
      </c>
      <c r="I23" s="20" t="s">
        <v>20</v>
      </c>
      <c r="J23" s="44" t="s">
        <v>39</v>
      </c>
      <c r="K23" s="42" t="s">
        <v>19</v>
      </c>
      <c r="L23" s="20">
        <v>59.6</v>
      </c>
      <c r="M23" s="51">
        <v>0.8676</v>
      </c>
      <c r="N23" s="29">
        <v>115</v>
      </c>
      <c r="O23" s="20">
        <v>125</v>
      </c>
      <c r="P23" s="31">
        <v>135</v>
      </c>
      <c r="Q23" s="32"/>
      <c r="R23" s="20">
        <v>135</v>
      </c>
      <c r="S23" s="51">
        <f>R23*M23</f>
        <v>117.126</v>
      </c>
      <c r="T23" s="20"/>
      <c r="U23" s="20"/>
      <c r="V23" s="31"/>
      <c r="W23" s="32"/>
      <c r="X23" s="31"/>
      <c r="Y23" s="32">
        <f>X23*M23</f>
        <v>0</v>
      </c>
      <c r="Z23" s="20">
        <f>X23+R23</f>
        <v>135</v>
      </c>
      <c r="AA23" s="32">
        <f>Z23*M23</f>
        <v>117.126</v>
      </c>
      <c r="AB23" s="20"/>
      <c r="AC23" s="20"/>
      <c r="AD23" s="31"/>
      <c r="AE23" s="32"/>
      <c r="AF23" s="31"/>
      <c r="AG23" s="32">
        <f>AF23*M23</f>
        <v>0</v>
      </c>
      <c r="AH23" s="20">
        <f>AF23+Z23</f>
        <v>135</v>
      </c>
      <c r="AI23" s="32">
        <f>AH23*M23</f>
        <v>117.126</v>
      </c>
      <c r="AJ23" s="20"/>
      <c r="AK23" s="20" t="s">
        <v>40</v>
      </c>
      <c r="AL23" s="20">
        <v>12</v>
      </c>
    </row>
    <row r="24" spans="1:38" ht="12.75">
      <c r="A24" s="20"/>
      <c r="B24" s="20"/>
      <c r="C24" s="45"/>
      <c r="D24" s="45"/>
      <c r="E24" s="20"/>
      <c r="F24" s="31" t="s">
        <v>124</v>
      </c>
      <c r="G24" s="31" t="s">
        <v>125</v>
      </c>
      <c r="H24" s="20"/>
      <c r="I24" s="20"/>
      <c r="J24" s="44"/>
      <c r="K24" s="42"/>
      <c r="L24" s="20"/>
      <c r="M24" s="51"/>
      <c r="N24" s="29"/>
      <c r="O24" s="20"/>
      <c r="P24" s="31"/>
      <c r="Q24" s="32"/>
      <c r="R24" s="20"/>
      <c r="S24" s="51"/>
      <c r="T24" s="20"/>
      <c r="U24" s="20"/>
      <c r="V24" s="31"/>
      <c r="W24" s="32"/>
      <c r="X24" s="31"/>
      <c r="Y24" s="32"/>
      <c r="Z24" s="20"/>
      <c r="AA24" s="32"/>
      <c r="AB24" s="20"/>
      <c r="AC24" s="20"/>
      <c r="AD24" s="31"/>
      <c r="AE24" s="32"/>
      <c r="AF24" s="31"/>
      <c r="AG24" s="32"/>
      <c r="AH24" s="20"/>
      <c r="AI24" s="32"/>
      <c r="AJ24" s="20"/>
      <c r="AK24" s="20"/>
      <c r="AL24" s="20"/>
    </row>
    <row r="25" spans="1:38" ht="12.75">
      <c r="A25" s="20"/>
      <c r="B25" s="20"/>
      <c r="C25" s="45"/>
      <c r="D25" s="45"/>
      <c r="E25" s="20"/>
      <c r="F25" s="31" t="s">
        <v>128</v>
      </c>
      <c r="G25" s="31" t="s">
        <v>127</v>
      </c>
      <c r="H25" s="20"/>
      <c r="I25" s="20"/>
      <c r="J25" s="44"/>
      <c r="K25" s="42"/>
      <c r="L25" s="20"/>
      <c r="M25" s="51"/>
      <c r="N25" s="29"/>
      <c r="O25" s="20"/>
      <c r="P25" s="31"/>
      <c r="Q25" s="32"/>
      <c r="R25" s="20"/>
      <c r="S25" s="51"/>
      <c r="T25" s="20"/>
      <c r="U25" s="20"/>
      <c r="V25" s="31"/>
      <c r="W25" s="32"/>
      <c r="X25" s="31"/>
      <c r="Y25" s="32"/>
      <c r="Z25" s="20"/>
      <c r="AA25" s="32"/>
      <c r="AB25" s="20"/>
      <c r="AC25" s="20"/>
      <c r="AD25" s="31"/>
      <c r="AE25" s="32"/>
      <c r="AF25" s="31"/>
      <c r="AG25" s="32"/>
      <c r="AH25" s="20"/>
      <c r="AI25" s="32"/>
      <c r="AJ25" s="20"/>
      <c r="AK25" s="20"/>
      <c r="AL25" s="20"/>
    </row>
    <row r="26" spans="1:38" ht="12.75">
      <c r="A26" s="20">
        <v>12</v>
      </c>
      <c r="B26" s="20">
        <v>1</v>
      </c>
      <c r="C26" s="20" t="s">
        <v>27</v>
      </c>
      <c r="D26" s="20" t="s">
        <v>28</v>
      </c>
      <c r="E26" s="20">
        <v>60</v>
      </c>
      <c r="F26" s="20" t="s">
        <v>38</v>
      </c>
      <c r="G26" s="20" t="s">
        <v>179</v>
      </c>
      <c r="H26" s="20" t="s">
        <v>179</v>
      </c>
      <c r="I26" s="20" t="s">
        <v>20</v>
      </c>
      <c r="J26" s="44" t="s">
        <v>39</v>
      </c>
      <c r="K26" s="42" t="s">
        <v>19</v>
      </c>
      <c r="L26" s="20">
        <v>59.6</v>
      </c>
      <c r="M26" s="51">
        <v>0.8676</v>
      </c>
      <c r="N26" s="29"/>
      <c r="O26" s="20"/>
      <c r="P26" s="31"/>
      <c r="Q26" s="32"/>
      <c r="R26" s="20"/>
      <c r="S26" s="51">
        <f>R26*M26</f>
        <v>0</v>
      </c>
      <c r="T26" s="20"/>
      <c r="U26" s="20"/>
      <c r="V26" s="31"/>
      <c r="W26" s="32"/>
      <c r="X26" s="31"/>
      <c r="Y26" s="32">
        <f>X26*M26</f>
        <v>0</v>
      </c>
      <c r="Z26" s="20">
        <f>X26+R26</f>
        <v>0</v>
      </c>
      <c r="AA26" s="32">
        <f>Z26*M26</f>
        <v>0</v>
      </c>
      <c r="AB26" s="20">
        <v>115</v>
      </c>
      <c r="AC26" s="20">
        <v>125</v>
      </c>
      <c r="AD26" s="31">
        <v>135</v>
      </c>
      <c r="AE26" s="32"/>
      <c r="AF26" s="31">
        <v>135</v>
      </c>
      <c r="AG26" s="32">
        <f>AF26*M26</f>
        <v>117.126</v>
      </c>
      <c r="AH26" s="20">
        <f>AF26+Z26</f>
        <v>135</v>
      </c>
      <c r="AI26" s="32">
        <f>AH26*M26</f>
        <v>117.126</v>
      </c>
      <c r="AJ26" s="20"/>
      <c r="AK26" s="20" t="s">
        <v>40</v>
      </c>
      <c r="AL26" s="20">
        <v>12</v>
      </c>
    </row>
    <row r="27" spans="1:38" ht="12.75">
      <c r="A27" s="20"/>
      <c r="B27" s="20"/>
      <c r="C27" s="45"/>
      <c r="D27" s="45"/>
      <c r="E27" s="20"/>
      <c r="F27" s="31" t="s">
        <v>124</v>
      </c>
      <c r="G27" s="31" t="s">
        <v>125</v>
      </c>
      <c r="H27" s="20"/>
      <c r="I27" s="20"/>
      <c r="J27" s="44"/>
      <c r="K27" s="42"/>
      <c r="L27" s="20"/>
      <c r="M27" s="51"/>
      <c r="N27" s="29"/>
      <c r="O27" s="20"/>
      <c r="P27" s="31"/>
      <c r="Q27" s="32"/>
      <c r="R27" s="20"/>
      <c r="S27" s="51"/>
      <c r="T27" s="20"/>
      <c r="U27" s="20"/>
      <c r="V27" s="31"/>
      <c r="W27" s="32"/>
      <c r="X27" s="31"/>
      <c r="Y27" s="32"/>
      <c r="Z27" s="20"/>
      <c r="AA27" s="32"/>
      <c r="AB27" s="20"/>
      <c r="AC27" s="20"/>
      <c r="AD27" s="31"/>
      <c r="AE27" s="32"/>
      <c r="AF27" s="31"/>
      <c r="AG27" s="32"/>
      <c r="AH27" s="20"/>
      <c r="AI27" s="32"/>
      <c r="AJ27" s="20"/>
      <c r="AK27" s="20"/>
      <c r="AL27" s="20"/>
    </row>
    <row r="28" spans="1:38" ht="12.75">
      <c r="A28" s="20"/>
      <c r="B28" s="20"/>
      <c r="C28" s="45"/>
      <c r="D28" s="45"/>
      <c r="E28" s="20"/>
      <c r="F28" s="31" t="s">
        <v>129</v>
      </c>
      <c r="G28" s="31" t="s">
        <v>127</v>
      </c>
      <c r="H28" s="20"/>
      <c r="I28" s="20"/>
      <c r="J28" s="44"/>
      <c r="K28" s="42"/>
      <c r="L28" s="20"/>
      <c r="M28" s="51"/>
      <c r="N28" s="29"/>
      <c r="O28" s="20"/>
      <c r="P28" s="31"/>
      <c r="Q28" s="32"/>
      <c r="R28" s="20"/>
      <c r="S28" s="51"/>
      <c r="T28" s="20"/>
      <c r="U28" s="20"/>
      <c r="V28" s="31"/>
      <c r="W28" s="32"/>
      <c r="X28" s="31"/>
      <c r="Y28" s="32"/>
      <c r="Z28" s="20"/>
      <c r="AA28" s="32"/>
      <c r="AB28" s="20"/>
      <c r="AC28" s="20"/>
      <c r="AD28" s="31"/>
      <c r="AE28" s="32"/>
      <c r="AF28" s="31"/>
      <c r="AG28" s="32"/>
      <c r="AH28" s="20"/>
      <c r="AI28" s="32"/>
      <c r="AJ28" s="20"/>
      <c r="AK28" s="20"/>
      <c r="AL28" s="20"/>
    </row>
    <row r="29" spans="1:38" ht="12.75">
      <c r="A29" s="20">
        <v>12</v>
      </c>
      <c r="B29" s="20">
        <v>1</v>
      </c>
      <c r="C29" s="20" t="s">
        <v>27</v>
      </c>
      <c r="D29" s="20" t="s">
        <v>28</v>
      </c>
      <c r="E29" s="20">
        <v>56</v>
      </c>
      <c r="F29" s="20" t="s">
        <v>45</v>
      </c>
      <c r="G29" s="20" t="s">
        <v>46</v>
      </c>
      <c r="H29" s="20" t="s">
        <v>46</v>
      </c>
      <c r="I29" s="20" t="s">
        <v>20</v>
      </c>
      <c r="J29" s="44" t="s">
        <v>47</v>
      </c>
      <c r="K29" s="42" t="s">
        <v>19</v>
      </c>
      <c r="L29" s="20">
        <v>56</v>
      </c>
      <c r="M29" s="51">
        <v>0.911</v>
      </c>
      <c r="N29" s="29">
        <v>195</v>
      </c>
      <c r="O29" s="60" t="s">
        <v>119</v>
      </c>
      <c r="P29" s="61">
        <v>205</v>
      </c>
      <c r="Q29" s="32"/>
      <c r="R29" s="20">
        <v>195</v>
      </c>
      <c r="S29" s="51">
        <f>R29*M29</f>
        <v>177.645</v>
      </c>
      <c r="T29" s="20">
        <v>90</v>
      </c>
      <c r="U29" s="20">
        <v>95</v>
      </c>
      <c r="V29" s="61">
        <v>100</v>
      </c>
      <c r="W29" s="32"/>
      <c r="X29" s="31">
        <v>95</v>
      </c>
      <c r="Y29" s="32">
        <f>X29*M29</f>
        <v>86.545</v>
      </c>
      <c r="Z29" s="20">
        <f>X29+R29</f>
        <v>290</v>
      </c>
      <c r="AA29" s="32">
        <f>Z29*M29</f>
        <v>264.19</v>
      </c>
      <c r="AB29" s="20">
        <v>165</v>
      </c>
      <c r="AC29" s="20">
        <v>177.5</v>
      </c>
      <c r="AD29" s="61">
        <v>187.5</v>
      </c>
      <c r="AE29" s="32"/>
      <c r="AF29" s="31">
        <v>177.5</v>
      </c>
      <c r="AG29" s="32">
        <f>AF29*M29</f>
        <v>161.70250000000001</v>
      </c>
      <c r="AH29" s="20">
        <f>AF29+Z29</f>
        <v>467.5</v>
      </c>
      <c r="AI29" s="32">
        <f>AH29*M29</f>
        <v>425.89250000000004</v>
      </c>
      <c r="AJ29" s="20"/>
      <c r="AK29" s="20" t="s">
        <v>48</v>
      </c>
      <c r="AL29" s="20">
        <v>12</v>
      </c>
    </row>
    <row r="30" spans="1:38" ht="12.75">
      <c r="A30" s="20">
        <v>12</v>
      </c>
      <c r="B30" s="20">
        <v>1</v>
      </c>
      <c r="C30" s="20" t="s">
        <v>27</v>
      </c>
      <c r="D30" s="20" t="s">
        <v>28</v>
      </c>
      <c r="E30" s="20">
        <v>60</v>
      </c>
      <c r="F30" s="20" t="s">
        <v>38</v>
      </c>
      <c r="G30" s="20" t="s">
        <v>179</v>
      </c>
      <c r="H30" s="20" t="s">
        <v>179</v>
      </c>
      <c r="I30" s="20" t="s">
        <v>20</v>
      </c>
      <c r="J30" s="44" t="s">
        <v>39</v>
      </c>
      <c r="K30" s="42" t="s">
        <v>19</v>
      </c>
      <c r="L30" s="20">
        <v>59.6</v>
      </c>
      <c r="M30" s="51">
        <v>0.8676</v>
      </c>
      <c r="N30" s="29">
        <v>115</v>
      </c>
      <c r="O30" s="20">
        <v>125</v>
      </c>
      <c r="P30" s="31">
        <v>135</v>
      </c>
      <c r="Q30" s="32"/>
      <c r="R30" s="20">
        <v>135</v>
      </c>
      <c r="S30" s="51">
        <f>R30*M30</f>
        <v>117.126</v>
      </c>
      <c r="T30" s="20">
        <v>60</v>
      </c>
      <c r="U30" s="20">
        <v>67.5</v>
      </c>
      <c r="V30" s="31">
        <v>75</v>
      </c>
      <c r="W30" s="32"/>
      <c r="X30" s="31">
        <v>75</v>
      </c>
      <c r="Y30" s="32">
        <f>X30*M30</f>
        <v>65.07000000000001</v>
      </c>
      <c r="Z30" s="20">
        <f>X30+R30</f>
        <v>210</v>
      </c>
      <c r="AA30" s="32">
        <f>Z30*M30</f>
        <v>182.196</v>
      </c>
      <c r="AB30" s="20">
        <v>115</v>
      </c>
      <c r="AC30" s="20">
        <v>125</v>
      </c>
      <c r="AD30" s="31">
        <v>135</v>
      </c>
      <c r="AE30" s="32"/>
      <c r="AF30" s="31">
        <v>135</v>
      </c>
      <c r="AG30" s="32">
        <f>AF30*M30</f>
        <v>117.126</v>
      </c>
      <c r="AH30" s="20">
        <f>AF30+Z30</f>
        <v>345</v>
      </c>
      <c r="AI30" s="32">
        <f>AH30*M30</f>
        <v>299.322</v>
      </c>
      <c r="AJ30" s="20"/>
      <c r="AK30" s="20" t="s">
        <v>40</v>
      </c>
      <c r="AL30" s="20">
        <v>12</v>
      </c>
    </row>
    <row r="31" spans="1:38" ht="12.75">
      <c r="A31" s="20"/>
      <c r="B31" s="20"/>
      <c r="C31" s="45"/>
      <c r="D31" s="45"/>
      <c r="E31" s="20"/>
      <c r="F31" s="31" t="s">
        <v>124</v>
      </c>
      <c r="G31" s="31" t="s">
        <v>125</v>
      </c>
      <c r="H31" s="20"/>
      <c r="I31" s="20"/>
      <c r="J31" s="44"/>
      <c r="K31" s="42"/>
      <c r="L31" s="20"/>
      <c r="M31" s="51"/>
      <c r="N31" s="29"/>
      <c r="O31" s="20"/>
      <c r="P31" s="31"/>
      <c r="Q31" s="32"/>
      <c r="R31" s="20"/>
      <c r="S31" s="51"/>
      <c r="T31" s="20"/>
      <c r="U31" s="20"/>
      <c r="V31" s="31"/>
      <c r="W31" s="32"/>
      <c r="X31" s="31"/>
      <c r="Y31" s="32"/>
      <c r="Z31" s="20"/>
      <c r="AA31" s="32"/>
      <c r="AB31" s="20"/>
      <c r="AC31" s="20"/>
      <c r="AD31" s="31"/>
      <c r="AE31" s="32"/>
      <c r="AF31" s="31"/>
      <c r="AG31" s="32"/>
      <c r="AH31" s="20"/>
      <c r="AI31" s="32"/>
      <c r="AJ31" s="20"/>
      <c r="AK31" s="20"/>
      <c r="AL31" s="20"/>
    </row>
    <row r="32" spans="1:38" ht="12.75">
      <c r="A32" s="20"/>
      <c r="B32" s="20"/>
      <c r="C32" s="45"/>
      <c r="D32" s="45"/>
      <c r="E32" s="20"/>
      <c r="F32" s="31" t="s">
        <v>126</v>
      </c>
      <c r="G32" s="31" t="s">
        <v>130</v>
      </c>
      <c r="H32" s="20"/>
      <c r="I32" s="20"/>
      <c r="J32" s="44"/>
      <c r="K32" s="42"/>
      <c r="L32" s="20"/>
      <c r="M32" s="51"/>
      <c r="N32" s="29"/>
      <c r="O32" s="20"/>
      <c r="P32" s="31"/>
      <c r="Q32" s="32"/>
      <c r="R32" s="20"/>
      <c r="S32" s="51"/>
      <c r="T32" s="20"/>
      <c r="U32" s="20"/>
      <c r="V32" s="31"/>
      <c r="W32" s="32"/>
      <c r="X32" s="31"/>
      <c r="Y32" s="32"/>
      <c r="Z32" s="20"/>
      <c r="AA32" s="32"/>
      <c r="AB32" s="20"/>
      <c r="AC32" s="20"/>
      <c r="AD32" s="31"/>
      <c r="AE32" s="32"/>
      <c r="AF32" s="31"/>
      <c r="AG32" s="32"/>
      <c r="AH32" s="20"/>
      <c r="AI32" s="32"/>
      <c r="AJ32" s="20"/>
      <c r="AK32" s="20"/>
      <c r="AL32" s="20"/>
    </row>
    <row r="33" spans="1:38" ht="12.75">
      <c r="A33" s="20">
        <v>0</v>
      </c>
      <c r="B33" s="20" t="s">
        <v>172</v>
      </c>
      <c r="C33" s="20" t="s">
        <v>27</v>
      </c>
      <c r="D33" s="20" t="s">
        <v>28</v>
      </c>
      <c r="E33" s="20">
        <v>100</v>
      </c>
      <c r="F33" s="20" t="s">
        <v>511</v>
      </c>
      <c r="G33" s="20" t="s">
        <v>134</v>
      </c>
      <c r="H33" s="20" t="s">
        <v>23</v>
      </c>
      <c r="I33" s="20" t="s">
        <v>20</v>
      </c>
      <c r="J33" s="44" t="s">
        <v>512</v>
      </c>
      <c r="K33" s="42" t="s">
        <v>19</v>
      </c>
      <c r="L33" s="20">
        <v>96.5</v>
      </c>
      <c r="M33" s="51">
        <v>0.5633</v>
      </c>
      <c r="N33" s="61">
        <v>355</v>
      </c>
      <c r="O33" s="61">
        <v>387.5</v>
      </c>
      <c r="P33" s="61">
        <v>387.5</v>
      </c>
      <c r="Q33" s="32"/>
      <c r="R33" s="20">
        <v>0</v>
      </c>
      <c r="S33" s="51">
        <f>R33*M33</f>
        <v>0</v>
      </c>
      <c r="T33" s="20"/>
      <c r="U33" s="20"/>
      <c r="V33" s="31"/>
      <c r="W33" s="32"/>
      <c r="X33" s="31"/>
      <c r="Y33" s="32">
        <f>X33*M33</f>
        <v>0</v>
      </c>
      <c r="Z33" s="20">
        <f>X33+R33</f>
        <v>0</v>
      </c>
      <c r="AA33" s="32">
        <f>Z33*M33</f>
        <v>0</v>
      </c>
      <c r="AB33" s="20"/>
      <c r="AC33" s="20"/>
      <c r="AD33" s="31"/>
      <c r="AE33" s="32"/>
      <c r="AF33" s="31"/>
      <c r="AG33" s="32">
        <f>AF33*M33</f>
        <v>0</v>
      </c>
      <c r="AH33" s="20">
        <f>AF33+Z33</f>
        <v>0</v>
      </c>
      <c r="AI33" s="32">
        <f>AH33*M33</f>
        <v>0</v>
      </c>
      <c r="AJ33" s="20"/>
      <c r="AK33" s="20"/>
      <c r="AL33" s="20">
        <v>0</v>
      </c>
    </row>
    <row r="34" spans="1:38" ht="12.75">
      <c r="A34" s="20">
        <v>12</v>
      </c>
      <c r="B34" s="20">
        <v>1</v>
      </c>
      <c r="C34" s="20" t="s">
        <v>27</v>
      </c>
      <c r="D34" s="20" t="s">
        <v>28</v>
      </c>
      <c r="E34" s="20">
        <v>125</v>
      </c>
      <c r="F34" s="20" t="s">
        <v>59</v>
      </c>
      <c r="G34" s="20" t="s">
        <v>62</v>
      </c>
      <c r="H34" s="20" t="s">
        <v>62</v>
      </c>
      <c r="I34" s="20" t="s">
        <v>20</v>
      </c>
      <c r="J34" s="44" t="s">
        <v>60</v>
      </c>
      <c r="K34" s="42" t="s">
        <v>52</v>
      </c>
      <c r="L34" s="20">
        <v>113.65</v>
      </c>
      <c r="M34" s="51">
        <v>0.5949</v>
      </c>
      <c r="N34" s="29">
        <v>260</v>
      </c>
      <c r="O34" s="20">
        <v>280</v>
      </c>
      <c r="P34" s="31">
        <v>300</v>
      </c>
      <c r="Q34" s="32"/>
      <c r="R34" s="20">
        <v>300</v>
      </c>
      <c r="S34" s="51">
        <f>R34*M34</f>
        <v>178.47</v>
      </c>
      <c r="T34" s="20"/>
      <c r="U34" s="20"/>
      <c r="V34" s="31"/>
      <c r="W34" s="32"/>
      <c r="X34" s="31"/>
      <c r="Y34" s="32">
        <f>X34*M34</f>
        <v>0</v>
      </c>
      <c r="Z34" s="20">
        <f>X34+R34</f>
        <v>300</v>
      </c>
      <c r="AA34" s="32">
        <f>Z34*M34</f>
        <v>178.47</v>
      </c>
      <c r="AB34" s="20"/>
      <c r="AC34" s="20"/>
      <c r="AD34" s="31"/>
      <c r="AE34" s="32"/>
      <c r="AF34" s="31"/>
      <c r="AG34" s="32">
        <f>AF34*M34</f>
        <v>0</v>
      </c>
      <c r="AH34" s="20">
        <f>AF34+Z34</f>
        <v>300</v>
      </c>
      <c r="AI34" s="32">
        <f>AH34*M34</f>
        <v>178.47</v>
      </c>
      <c r="AJ34" s="20"/>
      <c r="AK34" s="20" t="s">
        <v>58</v>
      </c>
      <c r="AL34" s="20">
        <v>12</v>
      </c>
    </row>
    <row r="35" spans="1:38" ht="12.75">
      <c r="A35" s="20"/>
      <c r="B35" s="20"/>
      <c r="C35" s="45"/>
      <c r="D35" s="45"/>
      <c r="E35" s="20"/>
      <c r="F35" s="31" t="s">
        <v>124</v>
      </c>
      <c r="G35" s="31" t="s">
        <v>125</v>
      </c>
      <c r="H35" s="20"/>
      <c r="I35" s="20"/>
      <c r="J35" s="44"/>
      <c r="K35" s="42"/>
      <c r="L35" s="20"/>
      <c r="M35" s="51"/>
      <c r="N35" s="29"/>
      <c r="O35" s="20"/>
      <c r="P35" s="31"/>
      <c r="Q35" s="32"/>
      <c r="R35" s="20"/>
      <c r="S35" s="51"/>
      <c r="T35" s="20"/>
      <c r="U35" s="20"/>
      <c r="V35" s="31"/>
      <c r="W35" s="32"/>
      <c r="X35" s="31"/>
      <c r="Y35" s="32"/>
      <c r="Z35" s="20"/>
      <c r="AA35" s="32"/>
      <c r="AB35" s="20"/>
      <c r="AC35" s="20"/>
      <c r="AD35" s="31"/>
      <c r="AE35" s="32"/>
      <c r="AF35" s="31"/>
      <c r="AG35" s="32"/>
      <c r="AH35" s="20"/>
      <c r="AI35" s="32"/>
      <c r="AJ35" s="20"/>
      <c r="AK35" s="20"/>
      <c r="AL35" s="20"/>
    </row>
    <row r="36" spans="1:38" ht="12.75">
      <c r="A36" s="20"/>
      <c r="B36" s="20"/>
      <c r="C36" s="45"/>
      <c r="D36" s="45"/>
      <c r="E36" s="20"/>
      <c r="F36" s="31" t="s">
        <v>128</v>
      </c>
      <c r="G36" s="31" t="s">
        <v>130</v>
      </c>
      <c r="H36" s="20"/>
      <c r="I36" s="20"/>
      <c r="J36" s="44"/>
      <c r="K36" s="42"/>
      <c r="L36" s="20"/>
      <c r="M36" s="51"/>
      <c r="N36" s="29"/>
      <c r="O36" s="20"/>
      <c r="P36" s="31"/>
      <c r="Q36" s="32"/>
      <c r="R36" s="20"/>
      <c r="S36" s="51"/>
      <c r="T36" s="20"/>
      <c r="U36" s="20"/>
      <c r="V36" s="31"/>
      <c r="W36" s="32"/>
      <c r="X36" s="31"/>
      <c r="Y36" s="32"/>
      <c r="Z36" s="20"/>
      <c r="AA36" s="32"/>
      <c r="AB36" s="20"/>
      <c r="AC36" s="20"/>
      <c r="AD36" s="31"/>
      <c r="AE36" s="32"/>
      <c r="AF36" s="31"/>
      <c r="AG36" s="32"/>
      <c r="AH36" s="20"/>
      <c r="AI36" s="32"/>
      <c r="AJ36" s="20"/>
      <c r="AK36" s="20"/>
      <c r="AL36" s="20"/>
    </row>
    <row r="37" spans="1:38" ht="12.75">
      <c r="A37" s="20">
        <v>12</v>
      </c>
      <c r="B37" s="20">
        <v>1</v>
      </c>
      <c r="C37" s="20" t="s">
        <v>27</v>
      </c>
      <c r="D37" s="20" t="s">
        <v>28</v>
      </c>
      <c r="E37" s="20">
        <v>75</v>
      </c>
      <c r="F37" s="20" t="s">
        <v>96</v>
      </c>
      <c r="G37" s="20" t="s">
        <v>56</v>
      </c>
      <c r="H37" s="20" t="s">
        <v>56</v>
      </c>
      <c r="I37" s="20" t="s">
        <v>20</v>
      </c>
      <c r="J37" s="44" t="s">
        <v>57</v>
      </c>
      <c r="K37" s="42" t="s">
        <v>19</v>
      </c>
      <c r="L37" s="20">
        <v>74.95</v>
      </c>
      <c r="M37" s="51">
        <v>0.6645</v>
      </c>
      <c r="N37" s="29"/>
      <c r="O37" s="20"/>
      <c r="P37" s="31"/>
      <c r="Q37" s="32"/>
      <c r="R37" s="20"/>
      <c r="S37" s="51">
        <f>R37*M37</f>
        <v>0</v>
      </c>
      <c r="T37" s="20"/>
      <c r="U37" s="20"/>
      <c r="V37" s="31"/>
      <c r="W37" s="32"/>
      <c r="X37" s="31"/>
      <c r="Y37" s="32">
        <f>X37*M37</f>
        <v>0</v>
      </c>
      <c r="Z37" s="20">
        <f>X37+R37</f>
        <v>0</v>
      </c>
      <c r="AA37" s="32">
        <f>Z37*M37</f>
        <v>0</v>
      </c>
      <c r="AB37" s="20">
        <v>255</v>
      </c>
      <c r="AC37" s="20">
        <v>272.5</v>
      </c>
      <c r="AD37" s="31">
        <v>0</v>
      </c>
      <c r="AE37" s="32"/>
      <c r="AF37" s="31">
        <v>272.5</v>
      </c>
      <c r="AG37" s="32">
        <f>AF37*M37</f>
        <v>181.07625</v>
      </c>
      <c r="AH37" s="20">
        <f>AF37+Z37</f>
        <v>272.5</v>
      </c>
      <c r="AI37" s="32">
        <f>AH37*M37</f>
        <v>181.07625</v>
      </c>
      <c r="AJ37" s="20"/>
      <c r="AK37" s="20" t="s">
        <v>177</v>
      </c>
      <c r="AL37" s="20">
        <v>12</v>
      </c>
    </row>
    <row r="38" spans="1:38" ht="12.75">
      <c r="A38" s="20">
        <v>12</v>
      </c>
      <c r="B38" s="20">
        <v>1</v>
      </c>
      <c r="C38" s="45" t="s">
        <v>27</v>
      </c>
      <c r="D38" s="20" t="s">
        <v>28</v>
      </c>
      <c r="E38" s="20">
        <v>82.5</v>
      </c>
      <c r="F38" s="20" t="s">
        <v>82</v>
      </c>
      <c r="G38" s="20" t="s">
        <v>49</v>
      </c>
      <c r="H38" s="20" t="s">
        <v>49</v>
      </c>
      <c r="I38" s="20" t="s">
        <v>20</v>
      </c>
      <c r="J38" s="44" t="s">
        <v>83</v>
      </c>
      <c r="K38" s="42" t="s">
        <v>19</v>
      </c>
      <c r="L38" s="20">
        <v>81.55</v>
      </c>
      <c r="M38" s="51">
        <v>0.6241</v>
      </c>
      <c r="N38" s="29"/>
      <c r="O38" s="20"/>
      <c r="P38" s="31"/>
      <c r="Q38" s="32"/>
      <c r="R38" s="20"/>
      <c r="S38" s="51">
        <f>R38*M38</f>
        <v>0</v>
      </c>
      <c r="T38" s="20"/>
      <c r="U38" s="20"/>
      <c r="V38" s="31"/>
      <c r="W38" s="32"/>
      <c r="X38" s="31"/>
      <c r="Y38" s="32">
        <f>X38*M38</f>
        <v>0</v>
      </c>
      <c r="Z38" s="20">
        <f>X38+R38</f>
        <v>0</v>
      </c>
      <c r="AA38" s="32">
        <f>Z38*M38</f>
        <v>0</v>
      </c>
      <c r="AB38" s="20">
        <v>160</v>
      </c>
      <c r="AC38" s="20">
        <v>0</v>
      </c>
      <c r="AD38" s="31">
        <v>0</v>
      </c>
      <c r="AE38" s="32"/>
      <c r="AF38" s="31">
        <v>160</v>
      </c>
      <c r="AG38" s="32">
        <f>AF38*M38</f>
        <v>99.856</v>
      </c>
      <c r="AH38" s="20">
        <f>AF38+Z38</f>
        <v>160</v>
      </c>
      <c r="AI38" s="32">
        <f>AH38*M38</f>
        <v>99.856</v>
      </c>
      <c r="AJ38" s="20"/>
      <c r="AK38" s="20" t="s">
        <v>84</v>
      </c>
      <c r="AL38" s="20">
        <v>12</v>
      </c>
    </row>
    <row r="39" spans="1:38" ht="12.75">
      <c r="A39" s="20">
        <v>12</v>
      </c>
      <c r="B39" s="20">
        <v>1</v>
      </c>
      <c r="C39" s="20" t="s">
        <v>27</v>
      </c>
      <c r="D39" s="20" t="s">
        <v>28</v>
      </c>
      <c r="E39" s="20">
        <v>90</v>
      </c>
      <c r="F39" s="20" t="s">
        <v>85</v>
      </c>
      <c r="G39" s="20" t="s">
        <v>76</v>
      </c>
      <c r="H39" s="20" t="s">
        <v>77</v>
      </c>
      <c r="I39" s="20" t="s">
        <v>20</v>
      </c>
      <c r="J39" s="44" t="s">
        <v>86</v>
      </c>
      <c r="K39" s="42" t="s">
        <v>19</v>
      </c>
      <c r="L39" s="20">
        <v>90</v>
      </c>
      <c r="M39" s="51">
        <v>0.5853</v>
      </c>
      <c r="N39" s="29"/>
      <c r="O39" s="20"/>
      <c r="P39" s="31"/>
      <c r="Q39" s="32"/>
      <c r="R39" s="20"/>
      <c r="S39" s="51">
        <f>R39*M39</f>
        <v>0</v>
      </c>
      <c r="T39" s="20"/>
      <c r="U39" s="20"/>
      <c r="V39" s="31"/>
      <c r="W39" s="32"/>
      <c r="X39" s="31"/>
      <c r="Y39" s="32">
        <f>X39*M39</f>
        <v>0</v>
      </c>
      <c r="Z39" s="20">
        <f>X39+R39</f>
        <v>0</v>
      </c>
      <c r="AA39" s="32">
        <f>Z39*M39</f>
        <v>0</v>
      </c>
      <c r="AB39" s="61">
        <v>305</v>
      </c>
      <c r="AC39" s="70">
        <v>305</v>
      </c>
      <c r="AD39" s="31">
        <v>305</v>
      </c>
      <c r="AE39" s="32"/>
      <c r="AF39" s="31">
        <v>305</v>
      </c>
      <c r="AG39" s="32">
        <f>AF39*M39</f>
        <v>178.5165</v>
      </c>
      <c r="AH39" s="20">
        <f>AF39+Z39</f>
        <v>305</v>
      </c>
      <c r="AI39" s="32">
        <f>AH39*M39</f>
        <v>178.5165</v>
      </c>
      <c r="AJ39" s="20"/>
      <c r="AK39" s="20"/>
      <c r="AL39" s="20">
        <v>12</v>
      </c>
    </row>
    <row r="40" spans="1:38" ht="12.75">
      <c r="A40" s="20">
        <v>12</v>
      </c>
      <c r="B40" s="20">
        <v>1</v>
      </c>
      <c r="C40" s="20" t="s">
        <v>27</v>
      </c>
      <c r="D40" s="20" t="s">
        <v>28</v>
      </c>
      <c r="E40" s="20">
        <v>110</v>
      </c>
      <c r="F40" s="20" t="s">
        <v>61</v>
      </c>
      <c r="G40" s="20" t="s">
        <v>62</v>
      </c>
      <c r="H40" s="20" t="s">
        <v>62</v>
      </c>
      <c r="I40" s="20" t="s">
        <v>20</v>
      </c>
      <c r="J40" s="44" t="s">
        <v>63</v>
      </c>
      <c r="K40" s="42" t="s">
        <v>19</v>
      </c>
      <c r="L40" s="20">
        <v>109.85</v>
      </c>
      <c r="M40" s="51">
        <v>0.5366</v>
      </c>
      <c r="N40" s="29"/>
      <c r="O40" s="20"/>
      <c r="P40" s="31"/>
      <c r="Q40" s="32"/>
      <c r="R40" s="20"/>
      <c r="S40" s="51">
        <f>R40*M40</f>
        <v>0</v>
      </c>
      <c r="T40" s="20"/>
      <c r="U40" s="20"/>
      <c r="V40" s="31"/>
      <c r="W40" s="32"/>
      <c r="X40" s="31"/>
      <c r="Y40" s="32">
        <f>X40*M40</f>
        <v>0</v>
      </c>
      <c r="Z40" s="20">
        <f>X40+R40</f>
        <v>0</v>
      </c>
      <c r="AA40" s="32">
        <f>Z40*M40</f>
        <v>0</v>
      </c>
      <c r="AB40" s="20">
        <v>315</v>
      </c>
      <c r="AC40" s="20">
        <v>325</v>
      </c>
      <c r="AD40" s="61">
        <v>335</v>
      </c>
      <c r="AE40" s="32"/>
      <c r="AF40" s="31">
        <v>325</v>
      </c>
      <c r="AG40" s="32">
        <f>AF40*M40</f>
        <v>174.39499999999998</v>
      </c>
      <c r="AH40" s="20">
        <f>AF40+Z40</f>
        <v>325</v>
      </c>
      <c r="AI40" s="32">
        <f>AH40*M40</f>
        <v>174.39499999999998</v>
      </c>
      <c r="AJ40" s="20"/>
      <c r="AK40" s="20"/>
      <c r="AL40" s="20">
        <v>12</v>
      </c>
    </row>
    <row r="41" spans="1:38" ht="12.75">
      <c r="A41" s="20">
        <v>12</v>
      </c>
      <c r="B41" s="20">
        <v>1</v>
      </c>
      <c r="C41" s="20" t="s">
        <v>27</v>
      </c>
      <c r="D41" s="20" t="s">
        <v>28</v>
      </c>
      <c r="E41" s="20">
        <v>125</v>
      </c>
      <c r="F41" s="20" t="s">
        <v>59</v>
      </c>
      <c r="G41" s="20" t="s">
        <v>62</v>
      </c>
      <c r="H41" s="20" t="s">
        <v>62</v>
      </c>
      <c r="I41" s="20" t="s">
        <v>20</v>
      </c>
      <c r="J41" s="44" t="s">
        <v>60</v>
      </c>
      <c r="K41" s="42" t="s">
        <v>52</v>
      </c>
      <c r="L41" s="20">
        <v>113.7</v>
      </c>
      <c r="M41" s="51">
        <v>0.5949</v>
      </c>
      <c r="N41" s="29"/>
      <c r="O41" s="20"/>
      <c r="P41" s="31"/>
      <c r="Q41" s="32"/>
      <c r="R41" s="20"/>
      <c r="S41" s="51">
        <f>R41*M41</f>
        <v>0</v>
      </c>
      <c r="T41" s="20"/>
      <c r="U41" s="20"/>
      <c r="V41" s="31"/>
      <c r="W41" s="32"/>
      <c r="X41" s="31"/>
      <c r="Y41" s="32">
        <f>X41*M41</f>
        <v>0</v>
      </c>
      <c r="Z41" s="20">
        <f>X41+R41</f>
        <v>0</v>
      </c>
      <c r="AA41" s="32">
        <f>Z41*M41</f>
        <v>0</v>
      </c>
      <c r="AB41" s="61">
        <v>250</v>
      </c>
      <c r="AC41" s="20">
        <v>260</v>
      </c>
      <c r="AD41" s="61">
        <v>275</v>
      </c>
      <c r="AE41" s="32"/>
      <c r="AF41" s="31">
        <v>260</v>
      </c>
      <c r="AG41" s="32">
        <f>AF41*M41</f>
        <v>154.674</v>
      </c>
      <c r="AH41" s="20">
        <f>AF41+Z41</f>
        <v>260</v>
      </c>
      <c r="AI41" s="32">
        <f>AH41*M41</f>
        <v>154.674</v>
      </c>
      <c r="AJ41" s="20"/>
      <c r="AK41" s="20" t="s">
        <v>58</v>
      </c>
      <c r="AL41" s="20">
        <v>12</v>
      </c>
    </row>
    <row r="42" spans="1:38" ht="12.75">
      <c r="A42" s="20"/>
      <c r="B42" s="20"/>
      <c r="C42" s="45"/>
      <c r="D42" s="45"/>
      <c r="E42" s="20"/>
      <c r="F42" s="31" t="s">
        <v>124</v>
      </c>
      <c r="G42" s="31" t="s">
        <v>125</v>
      </c>
      <c r="H42" s="20"/>
      <c r="I42" s="20"/>
      <c r="J42" s="44"/>
      <c r="K42" s="42"/>
      <c r="L42" s="20"/>
      <c r="M42" s="51"/>
      <c r="N42" s="29"/>
      <c r="O42" s="20"/>
      <c r="P42" s="31"/>
      <c r="Q42" s="32"/>
      <c r="R42" s="20"/>
      <c r="S42" s="51"/>
      <c r="T42" s="20"/>
      <c r="U42" s="20"/>
      <c r="V42" s="31"/>
      <c r="W42" s="32"/>
      <c r="X42" s="31"/>
      <c r="Y42" s="32"/>
      <c r="Z42" s="20"/>
      <c r="AA42" s="32"/>
      <c r="AB42" s="20"/>
      <c r="AC42" s="20"/>
      <c r="AD42" s="31"/>
      <c r="AE42" s="32"/>
      <c r="AF42" s="31"/>
      <c r="AG42" s="32"/>
      <c r="AH42" s="20"/>
      <c r="AI42" s="32"/>
      <c r="AJ42" s="20"/>
      <c r="AK42" s="20"/>
      <c r="AL42" s="20"/>
    </row>
    <row r="43" spans="1:38" ht="12.75">
      <c r="A43" s="20"/>
      <c r="B43" s="20"/>
      <c r="C43" s="45"/>
      <c r="D43" s="45"/>
      <c r="E43" s="20"/>
      <c r="F43" s="31" t="s">
        <v>129</v>
      </c>
      <c r="G43" s="31" t="s">
        <v>130</v>
      </c>
      <c r="H43" s="20"/>
      <c r="I43" s="20"/>
      <c r="J43" s="44"/>
      <c r="K43" s="42"/>
      <c r="L43" s="20"/>
      <c r="M43" s="51"/>
      <c r="N43" s="29"/>
      <c r="O43" s="20"/>
      <c r="P43" s="31"/>
      <c r="Q43" s="32"/>
      <c r="R43" s="20"/>
      <c r="S43" s="51"/>
      <c r="T43" s="20"/>
      <c r="U43" s="20"/>
      <c r="V43" s="31"/>
      <c r="W43" s="32"/>
      <c r="X43" s="31"/>
      <c r="Y43" s="32"/>
      <c r="Z43" s="20"/>
      <c r="AA43" s="32"/>
      <c r="AB43" s="20"/>
      <c r="AC43" s="20"/>
      <c r="AD43" s="31"/>
      <c r="AE43" s="32"/>
      <c r="AF43" s="31"/>
      <c r="AG43" s="32"/>
      <c r="AH43" s="20"/>
      <c r="AI43" s="32"/>
      <c r="AJ43" s="20"/>
      <c r="AK43" s="20"/>
      <c r="AL43" s="20"/>
    </row>
    <row r="44" spans="1:38" ht="12.75">
      <c r="A44" s="20">
        <v>12</v>
      </c>
      <c r="B44" s="20">
        <v>1</v>
      </c>
      <c r="C44" s="20" t="s">
        <v>27</v>
      </c>
      <c r="D44" s="20" t="s">
        <v>28</v>
      </c>
      <c r="E44" s="20">
        <v>75</v>
      </c>
      <c r="F44" s="20" t="s">
        <v>96</v>
      </c>
      <c r="G44" s="20" t="s">
        <v>56</v>
      </c>
      <c r="H44" s="20" t="s">
        <v>56</v>
      </c>
      <c r="I44" s="20" t="s">
        <v>20</v>
      </c>
      <c r="J44" s="44" t="s">
        <v>57</v>
      </c>
      <c r="K44" s="42" t="s">
        <v>19</v>
      </c>
      <c r="L44" s="20">
        <v>74.95</v>
      </c>
      <c r="M44" s="51">
        <v>0.6645</v>
      </c>
      <c r="N44" s="29">
        <v>282.5</v>
      </c>
      <c r="O44" s="20">
        <v>297.5</v>
      </c>
      <c r="P44" s="31">
        <v>0</v>
      </c>
      <c r="Q44" s="32"/>
      <c r="R44" s="20">
        <v>297.5</v>
      </c>
      <c r="S44" s="51">
        <f>R44*M44</f>
        <v>197.68875</v>
      </c>
      <c r="T44" s="20">
        <v>237.5</v>
      </c>
      <c r="U44" s="20">
        <v>247.5</v>
      </c>
      <c r="V44" s="61">
        <v>252.5</v>
      </c>
      <c r="W44" s="32"/>
      <c r="X44" s="31">
        <v>247.5</v>
      </c>
      <c r="Y44" s="32">
        <f>X44*M44</f>
        <v>164.46375</v>
      </c>
      <c r="Z44" s="20">
        <f>X44+R44</f>
        <v>545</v>
      </c>
      <c r="AA44" s="32">
        <f>Z44*M44</f>
        <v>362.1525</v>
      </c>
      <c r="AB44" s="20">
        <v>255</v>
      </c>
      <c r="AC44" s="20">
        <v>272.5</v>
      </c>
      <c r="AD44" s="31">
        <v>0</v>
      </c>
      <c r="AE44" s="32"/>
      <c r="AF44" s="31">
        <v>272.5</v>
      </c>
      <c r="AG44" s="32">
        <f>AF44*M44</f>
        <v>181.07625</v>
      </c>
      <c r="AH44" s="20">
        <f>AF44+Z44</f>
        <v>817.5</v>
      </c>
      <c r="AI44" s="32">
        <f>AH44*M44</f>
        <v>543.22875</v>
      </c>
      <c r="AJ44" s="20"/>
      <c r="AK44" s="20" t="s">
        <v>177</v>
      </c>
      <c r="AL44" s="20">
        <v>12</v>
      </c>
    </row>
    <row r="45" spans="1:38" ht="12.75">
      <c r="A45" s="20">
        <v>12</v>
      </c>
      <c r="B45" s="20">
        <v>1</v>
      </c>
      <c r="C45" s="20" t="s">
        <v>27</v>
      </c>
      <c r="D45" s="20" t="s">
        <v>28</v>
      </c>
      <c r="E45" s="20">
        <v>90</v>
      </c>
      <c r="F45" s="20" t="s">
        <v>87</v>
      </c>
      <c r="G45" s="20" t="s">
        <v>88</v>
      </c>
      <c r="H45" s="20" t="s">
        <v>88</v>
      </c>
      <c r="I45" s="20" t="s">
        <v>20</v>
      </c>
      <c r="J45" s="44" t="s">
        <v>89</v>
      </c>
      <c r="K45" s="42" t="s">
        <v>19</v>
      </c>
      <c r="L45" s="20">
        <v>90</v>
      </c>
      <c r="M45" s="51">
        <v>0.5853</v>
      </c>
      <c r="N45" s="29">
        <v>300</v>
      </c>
      <c r="O45" s="20">
        <v>320</v>
      </c>
      <c r="P45" s="31">
        <v>330</v>
      </c>
      <c r="Q45" s="32"/>
      <c r="R45" s="20">
        <v>330</v>
      </c>
      <c r="S45" s="51">
        <f>R45*M45</f>
        <v>193.149</v>
      </c>
      <c r="T45" s="20">
        <v>190</v>
      </c>
      <c r="U45" s="20">
        <v>200</v>
      </c>
      <c r="V45" s="31">
        <v>205</v>
      </c>
      <c r="W45" s="32"/>
      <c r="X45" s="31">
        <v>205</v>
      </c>
      <c r="Y45" s="32">
        <f>X45*M45</f>
        <v>119.9865</v>
      </c>
      <c r="Z45" s="20">
        <f>X45+R45</f>
        <v>535</v>
      </c>
      <c r="AA45" s="32">
        <f>Z45*M45</f>
        <v>313.13550000000004</v>
      </c>
      <c r="AB45" s="20">
        <v>272.5</v>
      </c>
      <c r="AC45" s="20">
        <v>285</v>
      </c>
      <c r="AD45" s="31">
        <v>300</v>
      </c>
      <c r="AE45" s="32"/>
      <c r="AF45" s="31">
        <v>300</v>
      </c>
      <c r="AG45" s="32">
        <f>AF45*M45</f>
        <v>175.59</v>
      </c>
      <c r="AH45" s="20">
        <f>AF45+Z45</f>
        <v>835</v>
      </c>
      <c r="AI45" s="32">
        <f>AH45*M45</f>
        <v>488.7255</v>
      </c>
      <c r="AJ45" s="20"/>
      <c r="AK45" s="20" t="s">
        <v>90</v>
      </c>
      <c r="AL45" s="20">
        <v>12</v>
      </c>
    </row>
    <row r="46" spans="1:38" ht="12.75">
      <c r="A46" s="20">
        <v>12</v>
      </c>
      <c r="B46" s="20">
        <v>1</v>
      </c>
      <c r="C46" s="20" t="s">
        <v>27</v>
      </c>
      <c r="D46" s="20" t="s">
        <v>28</v>
      </c>
      <c r="E46" s="20">
        <v>100</v>
      </c>
      <c r="F46" s="20" t="s">
        <v>43</v>
      </c>
      <c r="G46" s="20" t="s">
        <v>180</v>
      </c>
      <c r="H46" s="20" t="s">
        <v>180</v>
      </c>
      <c r="I46" s="20" t="s">
        <v>20</v>
      </c>
      <c r="J46" s="44" t="s">
        <v>44</v>
      </c>
      <c r="K46" s="42" t="s">
        <v>19</v>
      </c>
      <c r="L46" s="20">
        <v>96.05</v>
      </c>
      <c r="M46" s="51">
        <v>0.5645</v>
      </c>
      <c r="N46" s="29">
        <v>280</v>
      </c>
      <c r="O46" s="20">
        <v>295</v>
      </c>
      <c r="P46" s="61">
        <v>302.5</v>
      </c>
      <c r="Q46" s="32"/>
      <c r="R46" s="20">
        <v>295</v>
      </c>
      <c r="S46" s="51">
        <f>R46*M46</f>
        <v>166.5275</v>
      </c>
      <c r="T46" s="20">
        <v>190</v>
      </c>
      <c r="U46" s="20">
        <v>205</v>
      </c>
      <c r="V46" s="31">
        <v>210</v>
      </c>
      <c r="W46" s="32"/>
      <c r="X46" s="31">
        <v>210</v>
      </c>
      <c r="Y46" s="32">
        <f>X46*M46</f>
        <v>118.545</v>
      </c>
      <c r="Z46" s="20">
        <f>X46+R46</f>
        <v>505</v>
      </c>
      <c r="AA46" s="32">
        <f>Z46*M46</f>
        <v>285.0725</v>
      </c>
      <c r="AB46" s="20">
        <v>270</v>
      </c>
      <c r="AC46" s="20">
        <v>282.5</v>
      </c>
      <c r="AD46" s="31">
        <v>290</v>
      </c>
      <c r="AE46" s="32"/>
      <c r="AF46" s="31">
        <v>290</v>
      </c>
      <c r="AG46" s="32">
        <f>AF46*M46</f>
        <v>163.705</v>
      </c>
      <c r="AH46" s="20">
        <f>AF46+Z46</f>
        <v>795</v>
      </c>
      <c r="AI46" s="32">
        <f>AH46*M46</f>
        <v>448.7775</v>
      </c>
      <c r="AJ46" s="20"/>
      <c r="AK46" s="20" t="s">
        <v>93</v>
      </c>
      <c r="AL46" s="20">
        <v>12</v>
      </c>
    </row>
    <row r="47" spans="1:38" ht="12.75">
      <c r="A47" s="20">
        <v>5</v>
      </c>
      <c r="B47" s="20">
        <v>2</v>
      </c>
      <c r="C47" s="20" t="s">
        <v>27</v>
      </c>
      <c r="D47" s="20" t="s">
        <v>28</v>
      </c>
      <c r="E47" s="20">
        <v>100</v>
      </c>
      <c r="F47" s="20" t="s">
        <v>91</v>
      </c>
      <c r="G47" s="20" t="s">
        <v>180</v>
      </c>
      <c r="H47" s="20" t="s">
        <v>180</v>
      </c>
      <c r="I47" s="20" t="s">
        <v>20</v>
      </c>
      <c r="J47" s="44" t="s">
        <v>92</v>
      </c>
      <c r="K47" s="42" t="s">
        <v>19</v>
      </c>
      <c r="L47" s="20">
        <v>100</v>
      </c>
      <c r="M47" s="51">
        <v>0.554</v>
      </c>
      <c r="N47" s="29">
        <v>280</v>
      </c>
      <c r="O47" s="20">
        <v>295</v>
      </c>
      <c r="P47" s="31">
        <v>305</v>
      </c>
      <c r="Q47" s="32"/>
      <c r="R47" s="20">
        <v>305</v>
      </c>
      <c r="S47" s="51">
        <f>R47*M47</f>
        <v>168.97000000000003</v>
      </c>
      <c r="T47" s="20">
        <v>180</v>
      </c>
      <c r="U47" s="20">
        <v>190</v>
      </c>
      <c r="V47" s="61">
        <v>200</v>
      </c>
      <c r="W47" s="32"/>
      <c r="X47" s="31">
        <v>190</v>
      </c>
      <c r="Y47" s="32">
        <f>X47*M47</f>
        <v>105.26</v>
      </c>
      <c r="Z47" s="20">
        <f>X47+R47</f>
        <v>495</v>
      </c>
      <c r="AA47" s="32">
        <f>Z47*M47</f>
        <v>274.23</v>
      </c>
      <c r="AB47" s="20">
        <v>275</v>
      </c>
      <c r="AC47" s="70">
        <v>285</v>
      </c>
      <c r="AD47" s="31">
        <v>0</v>
      </c>
      <c r="AE47" s="32"/>
      <c r="AF47" s="31">
        <v>275</v>
      </c>
      <c r="AG47" s="32">
        <f>AF47*M47</f>
        <v>152.35000000000002</v>
      </c>
      <c r="AH47" s="20">
        <f>AF47+Z47</f>
        <v>770</v>
      </c>
      <c r="AI47" s="32">
        <f>AH47*M47</f>
        <v>426.58000000000004</v>
      </c>
      <c r="AJ47" s="20"/>
      <c r="AK47" s="20" t="s">
        <v>93</v>
      </c>
      <c r="AL47" s="20">
        <v>5</v>
      </c>
    </row>
    <row r="48" spans="1:38" ht="12.75">
      <c r="A48" s="20">
        <v>12</v>
      </c>
      <c r="B48" s="20">
        <v>1</v>
      </c>
      <c r="C48" s="20" t="s">
        <v>27</v>
      </c>
      <c r="D48" s="20" t="s">
        <v>28</v>
      </c>
      <c r="E48" s="20">
        <v>125</v>
      </c>
      <c r="F48" s="20" t="s">
        <v>71</v>
      </c>
      <c r="G48" s="20" t="s">
        <v>72</v>
      </c>
      <c r="H48" s="20" t="s">
        <v>35</v>
      </c>
      <c r="I48" s="20" t="s">
        <v>20</v>
      </c>
      <c r="J48" s="44" t="s">
        <v>73</v>
      </c>
      <c r="K48" s="42" t="s">
        <v>52</v>
      </c>
      <c r="L48" s="20">
        <v>118.4</v>
      </c>
      <c r="M48" s="51">
        <v>0.6045</v>
      </c>
      <c r="N48" s="68" t="s">
        <v>120</v>
      </c>
      <c r="O48" s="70">
        <v>230</v>
      </c>
      <c r="P48" s="31">
        <v>235</v>
      </c>
      <c r="Q48" s="32"/>
      <c r="R48" s="20">
        <v>235</v>
      </c>
      <c r="S48" s="51">
        <f>R48*M48</f>
        <v>142.0575</v>
      </c>
      <c r="T48" s="20">
        <v>180</v>
      </c>
      <c r="U48" s="20">
        <v>190</v>
      </c>
      <c r="V48" s="61">
        <v>200</v>
      </c>
      <c r="W48" s="32"/>
      <c r="X48" s="31">
        <v>190</v>
      </c>
      <c r="Y48" s="32">
        <f>X48*M48</f>
        <v>114.855</v>
      </c>
      <c r="Z48" s="20">
        <f>X48+R48</f>
        <v>425</v>
      </c>
      <c r="AA48" s="32">
        <f>Z48*M48</f>
        <v>256.9125</v>
      </c>
      <c r="AB48" s="20">
        <v>200</v>
      </c>
      <c r="AC48" s="20">
        <v>215</v>
      </c>
      <c r="AD48" s="31">
        <v>0</v>
      </c>
      <c r="AE48" s="32"/>
      <c r="AF48" s="31">
        <v>215</v>
      </c>
      <c r="AG48" s="32">
        <f>AF48*M48</f>
        <v>129.9675</v>
      </c>
      <c r="AH48" s="20">
        <f>AF48+Z48</f>
        <v>640</v>
      </c>
      <c r="AI48" s="32">
        <f>AH48*M48</f>
        <v>386.88</v>
      </c>
      <c r="AJ48" s="20"/>
      <c r="AK48" s="20" t="s">
        <v>74</v>
      </c>
      <c r="AL48" s="20">
        <v>12</v>
      </c>
    </row>
    <row r="49" spans="1:38" ht="12.75">
      <c r="A49" s="20"/>
      <c r="B49" s="20"/>
      <c r="C49" s="45"/>
      <c r="D49" s="45"/>
      <c r="E49" s="20"/>
      <c r="F49" s="31" t="s">
        <v>124</v>
      </c>
      <c r="G49" s="31" t="s">
        <v>175</v>
      </c>
      <c r="H49" s="20"/>
      <c r="I49" s="20"/>
      <c r="J49" s="44"/>
      <c r="K49" s="42"/>
      <c r="L49" s="20"/>
      <c r="M49" s="51"/>
      <c r="N49" s="29"/>
      <c r="O49" s="20"/>
      <c r="P49" s="31"/>
      <c r="Q49" s="32"/>
      <c r="R49" s="20"/>
      <c r="S49" s="51"/>
      <c r="T49" s="20"/>
      <c r="U49" s="20"/>
      <c r="V49" s="31"/>
      <c r="W49" s="32"/>
      <c r="X49" s="31"/>
      <c r="Y49" s="32"/>
      <c r="Z49" s="20"/>
      <c r="AA49" s="32"/>
      <c r="AB49" s="20"/>
      <c r="AC49" s="20"/>
      <c r="AD49" s="31"/>
      <c r="AE49" s="32"/>
      <c r="AF49" s="31"/>
      <c r="AG49" s="32"/>
      <c r="AH49" s="20"/>
      <c r="AI49" s="32"/>
      <c r="AJ49" s="20"/>
      <c r="AK49" s="20"/>
      <c r="AL49" s="20"/>
    </row>
    <row r="50" spans="1:38" ht="12.75">
      <c r="A50" s="20"/>
      <c r="B50" s="20"/>
      <c r="C50" s="45"/>
      <c r="D50" s="45"/>
      <c r="E50" s="20"/>
      <c r="F50" s="31" t="s">
        <v>126</v>
      </c>
      <c r="G50" s="31" t="s">
        <v>130</v>
      </c>
      <c r="H50" s="20"/>
      <c r="I50" s="20"/>
      <c r="J50" s="44"/>
      <c r="K50" s="42"/>
      <c r="L50" s="20"/>
      <c r="M50" s="51"/>
      <c r="N50" s="29"/>
      <c r="O50" s="20"/>
      <c r="P50" s="31"/>
      <c r="Q50" s="32"/>
      <c r="R50" s="20"/>
      <c r="S50" s="51"/>
      <c r="T50" s="20"/>
      <c r="U50" s="20"/>
      <c r="V50" s="31"/>
      <c r="W50" s="32"/>
      <c r="X50" s="31"/>
      <c r="Y50" s="32"/>
      <c r="Z50" s="20"/>
      <c r="AA50" s="32"/>
      <c r="AB50" s="20"/>
      <c r="AC50" s="20"/>
      <c r="AD50" s="31"/>
      <c r="AE50" s="32"/>
      <c r="AF50" s="31"/>
      <c r="AG50" s="32"/>
      <c r="AH50" s="20"/>
      <c r="AI50" s="32"/>
      <c r="AJ50" s="20"/>
      <c r="AK50" s="20"/>
      <c r="AL50" s="20"/>
    </row>
    <row r="51" spans="1:38" ht="12.75">
      <c r="A51" s="20">
        <v>12</v>
      </c>
      <c r="B51" s="20">
        <v>1</v>
      </c>
      <c r="C51" s="20" t="s">
        <v>27</v>
      </c>
      <c r="D51" s="20" t="s">
        <v>29</v>
      </c>
      <c r="E51" s="20">
        <v>100</v>
      </c>
      <c r="F51" s="20" t="s">
        <v>114</v>
      </c>
      <c r="G51" s="20" t="s">
        <v>179</v>
      </c>
      <c r="H51" s="20" t="s">
        <v>179</v>
      </c>
      <c r="I51" s="20" t="s">
        <v>20</v>
      </c>
      <c r="J51" s="44" t="s">
        <v>94</v>
      </c>
      <c r="K51" s="42" t="s">
        <v>19</v>
      </c>
      <c r="L51" s="20">
        <v>99.25</v>
      </c>
      <c r="M51" s="51">
        <v>0.5558</v>
      </c>
      <c r="N51" s="29">
        <v>360</v>
      </c>
      <c r="O51" s="20">
        <v>380</v>
      </c>
      <c r="P51" s="61">
        <v>400</v>
      </c>
      <c r="Q51" s="32"/>
      <c r="R51" s="20">
        <v>380</v>
      </c>
      <c r="S51" s="51">
        <f>R51*M51</f>
        <v>211.20399999999998</v>
      </c>
      <c r="T51" s="20"/>
      <c r="U51" s="20"/>
      <c r="V51" s="31"/>
      <c r="W51" s="32"/>
      <c r="X51" s="31"/>
      <c r="Y51" s="32">
        <f>X51*M51</f>
        <v>0</v>
      </c>
      <c r="Z51" s="20">
        <f>X51+R51</f>
        <v>380</v>
      </c>
      <c r="AA51" s="32">
        <f>Z51*M51</f>
        <v>211.20399999999998</v>
      </c>
      <c r="AB51" s="20"/>
      <c r="AC51" s="20"/>
      <c r="AD51" s="31"/>
      <c r="AE51" s="32"/>
      <c r="AF51" s="31"/>
      <c r="AG51" s="32">
        <f>AF51*M51</f>
        <v>0</v>
      </c>
      <c r="AH51" s="20">
        <f>AF51+Z51</f>
        <v>380</v>
      </c>
      <c r="AI51" s="32">
        <f>AH51*M51</f>
        <v>211.20399999999998</v>
      </c>
      <c r="AJ51" s="20"/>
      <c r="AK51" s="20" t="s">
        <v>95</v>
      </c>
      <c r="AL51" s="20">
        <v>12</v>
      </c>
    </row>
    <row r="52" spans="1:38" ht="12.75">
      <c r="A52" s="20"/>
      <c r="B52" s="20"/>
      <c r="C52" s="45"/>
      <c r="D52" s="45"/>
      <c r="E52" s="20"/>
      <c r="F52" s="31" t="s">
        <v>124</v>
      </c>
      <c r="G52" s="31" t="s">
        <v>175</v>
      </c>
      <c r="H52" s="20"/>
      <c r="I52" s="20"/>
      <c r="J52" s="44"/>
      <c r="K52" s="42"/>
      <c r="L52" s="20"/>
      <c r="M52" s="51"/>
      <c r="N52" s="29"/>
      <c r="O52" s="20"/>
      <c r="P52" s="31"/>
      <c r="Q52" s="32"/>
      <c r="R52" s="20"/>
      <c r="S52" s="51"/>
      <c r="T52" s="20"/>
      <c r="U52" s="20"/>
      <c r="V52" s="31"/>
      <c r="W52" s="32"/>
      <c r="X52" s="31"/>
      <c r="Y52" s="32"/>
      <c r="Z52" s="20"/>
      <c r="AA52" s="32"/>
      <c r="AB52" s="20"/>
      <c r="AC52" s="20"/>
      <c r="AD52" s="31"/>
      <c r="AE52" s="32"/>
      <c r="AF52" s="31"/>
      <c r="AG52" s="32"/>
      <c r="AH52" s="20"/>
      <c r="AI52" s="32"/>
      <c r="AJ52" s="20"/>
      <c r="AK52" s="20"/>
      <c r="AL52" s="20"/>
    </row>
    <row r="53" spans="1:38" ht="12.75">
      <c r="A53" s="20"/>
      <c r="B53" s="20"/>
      <c r="C53" s="45"/>
      <c r="D53" s="45"/>
      <c r="E53" s="20"/>
      <c r="F53" s="31" t="s">
        <v>128</v>
      </c>
      <c r="G53" s="31" t="s">
        <v>130</v>
      </c>
      <c r="H53" s="20"/>
      <c r="I53" s="20"/>
      <c r="J53" s="44"/>
      <c r="K53" s="42"/>
      <c r="L53" s="20"/>
      <c r="M53" s="51"/>
      <c r="N53" s="29"/>
      <c r="O53" s="20"/>
      <c r="P53" s="31"/>
      <c r="Q53" s="32"/>
      <c r="R53" s="20"/>
      <c r="S53" s="51"/>
      <c r="T53" s="20"/>
      <c r="U53" s="20"/>
      <c r="V53" s="31"/>
      <c r="W53" s="32"/>
      <c r="X53" s="31"/>
      <c r="Y53" s="32"/>
      <c r="Z53" s="20"/>
      <c r="AA53" s="32"/>
      <c r="AB53" s="20"/>
      <c r="AC53" s="20"/>
      <c r="AD53" s="31"/>
      <c r="AE53" s="32"/>
      <c r="AF53" s="31"/>
      <c r="AG53" s="32"/>
      <c r="AH53" s="20"/>
      <c r="AI53" s="32"/>
      <c r="AJ53" s="20"/>
      <c r="AK53" s="20"/>
      <c r="AL53" s="20"/>
    </row>
    <row r="54" spans="1:38" ht="12.75">
      <c r="A54" s="20">
        <v>12</v>
      </c>
      <c r="B54" s="20">
        <v>1</v>
      </c>
      <c r="C54" s="20" t="s">
        <v>27</v>
      </c>
      <c r="D54" s="20" t="s">
        <v>29</v>
      </c>
      <c r="E54" s="20">
        <v>100</v>
      </c>
      <c r="F54" s="20" t="s">
        <v>114</v>
      </c>
      <c r="G54" s="20" t="s">
        <v>179</v>
      </c>
      <c r="H54" s="20" t="s">
        <v>179</v>
      </c>
      <c r="I54" s="20" t="s">
        <v>20</v>
      </c>
      <c r="J54" s="44" t="s">
        <v>94</v>
      </c>
      <c r="K54" s="42" t="s">
        <v>19</v>
      </c>
      <c r="L54" s="20">
        <v>99.25</v>
      </c>
      <c r="M54" s="51">
        <v>0.5558</v>
      </c>
      <c r="N54" s="29"/>
      <c r="O54" s="20"/>
      <c r="P54" s="31"/>
      <c r="Q54" s="32"/>
      <c r="R54" s="20"/>
      <c r="S54" s="51">
        <f>R54*M54</f>
        <v>0</v>
      </c>
      <c r="T54" s="20"/>
      <c r="U54" s="20"/>
      <c r="V54" s="31"/>
      <c r="W54" s="32"/>
      <c r="X54" s="31"/>
      <c r="Y54" s="32">
        <f>X54*M54</f>
        <v>0</v>
      </c>
      <c r="Z54" s="20">
        <f>X54+R54</f>
        <v>0</v>
      </c>
      <c r="AA54" s="32">
        <f>Z54*M54</f>
        <v>0</v>
      </c>
      <c r="AB54" s="20">
        <v>270</v>
      </c>
      <c r="AC54" s="61">
        <v>290</v>
      </c>
      <c r="AD54" s="31">
        <v>0</v>
      </c>
      <c r="AE54" s="32"/>
      <c r="AF54" s="31">
        <v>270</v>
      </c>
      <c r="AG54" s="32">
        <f>AF54*M54</f>
        <v>150.066</v>
      </c>
      <c r="AH54" s="20">
        <f>AF54+Z54</f>
        <v>270</v>
      </c>
      <c r="AI54" s="32">
        <f>AH54*M54</f>
        <v>150.066</v>
      </c>
      <c r="AJ54" s="20"/>
      <c r="AK54" s="20" t="s">
        <v>95</v>
      </c>
      <c r="AL54" s="20">
        <v>12</v>
      </c>
    </row>
    <row r="55" spans="1:38" ht="12.75">
      <c r="A55" s="20">
        <v>12</v>
      </c>
      <c r="B55" s="20">
        <v>1</v>
      </c>
      <c r="C55" s="20" t="s">
        <v>27</v>
      </c>
      <c r="D55" s="20" t="s">
        <v>29</v>
      </c>
      <c r="E55" s="20">
        <v>110</v>
      </c>
      <c r="F55" s="20" t="s">
        <v>67</v>
      </c>
      <c r="G55" s="20" t="s">
        <v>68</v>
      </c>
      <c r="H55" s="20" t="s">
        <v>69</v>
      </c>
      <c r="I55" s="20" t="s">
        <v>20</v>
      </c>
      <c r="J55" s="44" t="s">
        <v>70</v>
      </c>
      <c r="K55" s="42" t="s">
        <v>53</v>
      </c>
      <c r="L55" s="20">
        <v>103.1</v>
      </c>
      <c r="M55" s="51">
        <v>1.0207</v>
      </c>
      <c r="N55" s="29"/>
      <c r="O55" s="20"/>
      <c r="P55" s="31"/>
      <c r="Q55" s="32"/>
      <c r="R55" s="20"/>
      <c r="S55" s="51">
        <f>R55*M55</f>
        <v>0</v>
      </c>
      <c r="T55" s="20"/>
      <c r="U55" s="20"/>
      <c r="V55" s="31"/>
      <c r="W55" s="32"/>
      <c r="X55" s="31"/>
      <c r="Y55" s="32">
        <f>X55*M55</f>
        <v>0</v>
      </c>
      <c r="Z55" s="20">
        <f>X55+R55</f>
        <v>0</v>
      </c>
      <c r="AA55" s="32">
        <f>Z55*M55</f>
        <v>0</v>
      </c>
      <c r="AB55" s="20">
        <v>180</v>
      </c>
      <c r="AC55" s="20">
        <v>190</v>
      </c>
      <c r="AD55" s="61">
        <v>202.5</v>
      </c>
      <c r="AE55" s="32"/>
      <c r="AF55" s="31">
        <v>190</v>
      </c>
      <c r="AG55" s="32">
        <f>AF55*M55</f>
        <v>193.933</v>
      </c>
      <c r="AH55" s="20">
        <f>AF55+Z55</f>
        <v>190</v>
      </c>
      <c r="AI55" s="32">
        <f>AH55*M55</f>
        <v>193.933</v>
      </c>
      <c r="AJ55" s="20"/>
      <c r="AK55" s="20"/>
      <c r="AL55" s="20">
        <v>12</v>
      </c>
    </row>
    <row r="56" spans="1:38" ht="12.75">
      <c r="A56" s="20"/>
      <c r="B56" s="20"/>
      <c r="C56" s="45"/>
      <c r="D56" s="45"/>
      <c r="E56" s="20"/>
      <c r="F56" s="31" t="s">
        <v>124</v>
      </c>
      <c r="G56" s="31" t="s">
        <v>175</v>
      </c>
      <c r="H56" s="20"/>
      <c r="I56" s="20"/>
      <c r="J56" s="44"/>
      <c r="K56" s="42"/>
      <c r="L56" s="20"/>
      <c r="M56" s="51"/>
      <c r="N56" s="29"/>
      <c r="O56" s="20"/>
      <c r="P56" s="31"/>
      <c r="Q56" s="32"/>
      <c r="R56" s="20"/>
      <c r="S56" s="51"/>
      <c r="T56" s="20"/>
      <c r="U56" s="20"/>
      <c r="V56" s="31"/>
      <c r="W56" s="32"/>
      <c r="X56" s="31"/>
      <c r="Y56" s="32"/>
      <c r="Z56" s="20"/>
      <c r="AA56" s="32"/>
      <c r="AB56" s="20"/>
      <c r="AC56" s="20"/>
      <c r="AD56" s="31"/>
      <c r="AE56" s="32"/>
      <c r="AF56" s="31"/>
      <c r="AG56" s="32"/>
      <c r="AH56" s="20"/>
      <c r="AI56" s="32"/>
      <c r="AJ56" s="20"/>
      <c r="AK56" s="20"/>
      <c r="AL56" s="20"/>
    </row>
    <row r="57" spans="1:38" ht="12.75">
      <c r="A57" s="20"/>
      <c r="B57" s="20"/>
      <c r="C57" s="45"/>
      <c r="D57" s="45"/>
      <c r="E57" s="20"/>
      <c r="F57" s="31" t="s">
        <v>129</v>
      </c>
      <c r="G57" s="31" t="s">
        <v>130</v>
      </c>
      <c r="H57" s="20"/>
      <c r="I57" s="20"/>
      <c r="J57" s="44"/>
      <c r="K57" s="42"/>
      <c r="L57" s="20"/>
      <c r="M57" s="51"/>
      <c r="N57" s="29"/>
      <c r="O57" s="20"/>
      <c r="P57" s="31"/>
      <c r="Q57" s="32"/>
      <c r="R57" s="20"/>
      <c r="S57" s="51"/>
      <c r="T57" s="20"/>
      <c r="U57" s="20"/>
      <c r="V57" s="31"/>
      <c r="W57" s="32"/>
      <c r="X57" s="31"/>
      <c r="Y57" s="32"/>
      <c r="Z57" s="20"/>
      <c r="AA57" s="32"/>
      <c r="AB57" s="20"/>
      <c r="AC57" s="20"/>
      <c r="AD57" s="31"/>
      <c r="AE57" s="32"/>
      <c r="AF57" s="31"/>
      <c r="AG57" s="32"/>
      <c r="AH57" s="20"/>
      <c r="AI57" s="32"/>
      <c r="AJ57" s="20"/>
      <c r="AK57" s="20"/>
      <c r="AL57" s="20"/>
    </row>
    <row r="58" spans="1:38" ht="12.75">
      <c r="A58" s="20">
        <v>12</v>
      </c>
      <c r="B58" s="20">
        <v>1</v>
      </c>
      <c r="C58" s="20" t="s">
        <v>27</v>
      </c>
      <c r="D58" s="20" t="s">
        <v>29</v>
      </c>
      <c r="E58" s="20">
        <v>90</v>
      </c>
      <c r="F58" s="20" t="s">
        <v>115</v>
      </c>
      <c r="G58" s="20" t="s">
        <v>116</v>
      </c>
      <c r="H58" s="20" t="s">
        <v>23</v>
      </c>
      <c r="I58" s="20" t="s">
        <v>20</v>
      </c>
      <c r="J58" s="46">
        <v>35598</v>
      </c>
      <c r="K58" s="42" t="s">
        <v>118</v>
      </c>
      <c r="L58" s="20">
        <v>86.9</v>
      </c>
      <c r="M58" s="51">
        <v>0.6102</v>
      </c>
      <c r="N58" s="29">
        <v>270</v>
      </c>
      <c r="O58" s="20">
        <v>280</v>
      </c>
      <c r="P58" s="31">
        <v>285</v>
      </c>
      <c r="Q58" s="32"/>
      <c r="R58" s="20">
        <v>285</v>
      </c>
      <c r="S58" s="51">
        <f>R58*M58</f>
        <v>173.90699999999998</v>
      </c>
      <c r="T58" s="20">
        <v>150</v>
      </c>
      <c r="U58" s="20">
        <v>160</v>
      </c>
      <c r="V58" s="31">
        <v>170</v>
      </c>
      <c r="W58" s="32"/>
      <c r="X58" s="31">
        <v>170</v>
      </c>
      <c r="Y58" s="32">
        <f>X58*M58</f>
        <v>103.734</v>
      </c>
      <c r="Z58" s="20">
        <f>X58+R58</f>
        <v>455</v>
      </c>
      <c r="AA58" s="32">
        <f>Z58*M58</f>
        <v>277.64099999999996</v>
      </c>
      <c r="AB58" s="20">
        <v>240</v>
      </c>
      <c r="AC58" s="61">
        <v>250</v>
      </c>
      <c r="AD58" s="61">
        <v>250</v>
      </c>
      <c r="AE58" s="32"/>
      <c r="AF58" s="31">
        <v>240</v>
      </c>
      <c r="AG58" s="32">
        <f>AF58*M58</f>
        <v>146.44799999999998</v>
      </c>
      <c r="AH58" s="20">
        <f>AF58+Z58</f>
        <v>695</v>
      </c>
      <c r="AI58" s="32">
        <f>AH58*M58</f>
        <v>424.089</v>
      </c>
      <c r="AJ58" s="20"/>
      <c r="AK58" s="20" t="s">
        <v>117</v>
      </c>
      <c r="AL58" s="20">
        <v>12</v>
      </c>
    </row>
    <row r="59" spans="1:38" ht="12.75">
      <c r="A59" s="20">
        <v>12</v>
      </c>
      <c r="B59" s="20">
        <v>1</v>
      </c>
      <c r="C59" s="20" t="s">
        <v>27</v>
      </c>
      <c r="D59" s="20" t="s">
        <v>29</v>
      </c>
      <c r="E59" s="20">
        <v>100</v>
      </c>
      <c r="F59" s="20" t="s">
        <v>114</v>
      </c>
      <c r="G59" s="20" t="s">
        <v>179</v>
      </c>
      <c r="H59" s="20" t="s">
        <v>179</v>
      </c>
      <c r="I59" s="20" t="s">
        <v>20</v>
      </c>
      <c r="J59" s="44" t="s">
        <v>94</v>
      </c>
      <c r="K59" s="42" t="s">
        <v>19</v>
      </c>
      <c r="L59" s="20">
        <v>99.25</v>
      </c>
      <c r="M59" s="51">
        <v>0.5558</v>
      </c>
      <c r="N59" s="29">
        <v>360</v>
      </c>
      <c r="O59" s="20">
        <v>380</v>
      </c>
      <c r="P59" s="61">
        <v>400</v>
      </c>
      <c r="Q59" s="32"/>
      <c r="R59" s="20">
        <v>380</v>
      </c>
      <c r="S59" s="51">
        <f>R59*M59</f>
        <v>211.20399999999998</v>
      </c>
      <c r="T59" s="20">
        <v>270</v>
      </c>
      <c r="U59" s="20">
        <v>285</v>
      </c>
      <c r="V59" s="61">
        <v>300</v>
      </c>
      <c r="W59" s="32"/>
      <c r="X59" s="31">
        <v>285</v>
      </c>
      <c r="Y59" s="32">
        <f>X59*M59</f>
        <v>158.403</v>
      </c>
      <c r="Z59" s="20">
        <f>X59+R59</f>
        <v>665</v>
      </c>
      <c r="AA59" s="32">
        <f>Z59*M59</f>
        <v>369.60699999999997</v>
      </c>
      <c r="AB59" s="20">
        <v>270</v>
      </c>
      <c r="AC59" s="61">
        <v>290</v>
      </c>
      <c r="AD59" s="31">
        <v>0</v>
      </c>
      <c r="AE59" s="32"/>
      <c r="AF59" s="31">
        <v>270</v>
      </c>
      <c r="AG59" s="32">
        <f>AF59*M59</f>
        <v>150.066</v>
      </c>
      <c r="AH59" s="20">
        <f>AF59+Z59</f>
        <v>935</v>
      </c>
      <c r="AI59" s="32">
        <f>AH59*M59</f>
        <v>519.673</v>
      </c>
      <c r="AJ59" s="20"/>
      <c r="AK59" s="20" t="s">
        <v>95</v>
      </c>
      <c r="AL59" s="20">
        <v>12</v>
      </c>
    </row>
  </sheetData>
  <sheetProtection/>
  <mergeCells count="21">
    <mergeCell ref="J3:J4"/>
    <mergeCell ref="L3:L4"/>
    <mergeCell ref="AL3:AL4"/>
    <mergeCell ref="AK3:AK4"/>
    <mergeCell ref="M3:M4"/>
    <mergeCell ref="AH3:AI3"/>
    <mergeCell ref="T3:Y3"/>
    <mergeCell ref="N3:S3"/>
    <mergeCell ref="AB3:AG3"/>
    <mergeCell ref="AJ3:AJ4"/>
    <mergeCell ref="Z3:AA3"/>
    <mergeCell ref="D3:D4"/>
    <mergeCell ref="A3:A4"/>
    <mergeCell ref="K3:K4"/>
    <mergeCell ref="B3:B4"/>
    <mergeCell ref="E3:E4"/>
    <mergeCell ref="C3:C4"/>
    <mergeCell ref="F3:F4"/>
    <mergeCell ref="G3:G4"/>
    <mergeCell ref="H3:H4"/>
    <mergeCell ref="I3:I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61" r:id="rId1"/>
  <colBreaks count="1" manualBreakCount="1">
    <brk id="3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23"/>
  <sheetViews>
    <sheetView zoomScale="85" zoomScaleNormal="85" zoomScalePageLayoutView="0" workbookViewId="0" topLeftCell="G1">
      <selection activeCell="AB23" sqref="AB6:AC23"/>
    </sheetView>
  </sheetViews>
  <sheetFormatPr defaultColWidth="9.00390625" defaultRowHeight="12.75"/>
  <cols>
    <col min="1" max="1" width="5.00390625" style="25" bestFit="1" customWidth="1"/>
    <col min="2" max="2" width="6.00390625" style="25" bestFit="1" customWidth="1"/>
    <col min="3" max="3" width="7.375" style="25" customWidth="1"/>
    <col min="4" max="4" width="8.875" style="25" bestFit="1" customWidth="1"/>
    <col min="5" max="5" width="5.125" style="25" bestFit="1" customWidth="1"/>
    <col min="6" max="6" width="20.875" style="25" bestFit="1" customWidth="1"/>
    <col min="7" max="7" width="21.375" style="25" bestFit="1" customWidth="1"/>
    <col min="8" max="8" width="22.375" style="25" bestFit="1" customWidth="1"/>
    <col min="9" max="9" width="10.25390625" style="25" bestFit="1" customWidth="1"/>
    <col min="10" max="10" width="13.25390625" style="26" bestFit="1" customWidth="1"/>
    <col min="11" max="11" width="14.875" style="40" customWidth="1"/>
    <col min="12" max="12" width="6.75390625" style="26" bestFit="1" customWidth="1"/>
    <col min="13" max="13" width="6.625" style="30" bestFit="1" customWidth="1"/>
    <col min="14" max="14" width="6.625" style="30" customWidth="1"/>
    <col min="15" max="15" width="6.125" style="21" bestFit="1" customWidth="1"/>
    <col min="16" max="16" width="6.125" style="25" bestFit="1" customWidth="1"/>
    <col min="17" max="17" width="4.125" style="28" bestFit="1" customWidth="1"/>
    <col min="18" max="18" width="2.00390625" style="40" bestFit="1" customWidth="1"/>
    <col min="19" max="19" width="6.625" style="25" bestFit="1" customWidth="1"/>
    <col min="20" max="20" width="8.75390625" style="30" bestFit="1" customWidth="1"/>
    <col min="21" max="21" width="6.125" style="25" bestFit="1" customWidth="1"/>
    <col min="22" max="22" width="5.25390625" style="25" bestFit="1" customWidth="1"/>
    <col min="23" max="23" width="7.125" style="28" bestFit="1" customWidth="1"/>
    <col min="24" max="24" width="9.75390625" style="30" bestFit="1" customWidth="1"/>
    <col min="25" max="25" width="6.125" style="25" bestFit="1" customWidth="1"/>
    <col min="26" max="26" width="9.75390625" style="25" bestFit="1" customWidth="1"/>
    <col min="27" max="27" width="11.875" style="25" customWidth="1"/>
    <col min="28" max="28" width="14.625" style="25" bestFit="1" customWidth="1"/>
    <col min="29" max="29" width="5.00390625" style="25" bestFit="1" customWidth="1"/>
    <col min="30" max="16384" width="9.125" style="25" customWidth="1"/>
  </cols>
  <sheetData>
    <row r="1" spans="3:20" ht="20.25">
      <c r="C1" s="35" t="str">
        <f>'[1]СД AMT&amp;PRO'!$C$1</f>
        <v>Чемпионат Мира по силовым видам спорта "Золотой Тигр 12", 28-30.09.2018, г. Екатеринбург</v>
      </c>
      <c r="D1" s="22"/>
      <c r="E1" s="22"/>
      <c r="F1" s="22"/>
      <c r="G1" s="22"/>
      <c r="H1" s="24"/>
      <c r="J1" s="23"/>
      <c r="K1" s="25"/>
      <c r="L1" s="23"/>
      <c r="M1" s="34"/>
      <c r="N1" s="34"/>
      <c r="O1" s="33"/>
      <c r="P1" s="22"/>
      <c r="Q1" s="22"/>
      <c r="R1" s="24"/>
      <c r="S1" s="22"/>
      <c r="T1" s="34"/>
    </row>
    <row r="2" spans="3:20" ht="21" thickBot="1">
      <c r="C2" s="35" t="s">
        <v>508</v>
      </c>
      <c r="D2" s="22"/>
      <c r="E2" s="22"/>
      <c r="F2" s="22"/>
      <c r="G2" s="22"/>
      <c r="H2" s="24"/>
      <c r="J2" s="23"/>
      <c r="K2" s="25"/>
      <c r="L2" s="23"/>
      <c r="M2" s="34"/>
      <c r="N2" s="34"/>
      <c r="O2" s="33"/>
      <c r="P2" s="22"/>
      <c r="Q2" s="22"/>
      <c r="R2" s="24"/>
      <c r="S2" s="22"/>
      <c r="T2" s="34"/>
    </row>
    <row r="3" spans="1:29" ht="12.75" customHeight="1">
      <c r="A3" s="13" t="s">
        <v>18</v>
      </c>
      <c r="B3" s="16" t="s">
        <v>8</v>
      </c>
      <c r="C3" s="7" t="s">
        <v>24</v>
      </c>
      <c r="D3" s="7" t="s">
        <v>25</v>
      </c>
      <c r="E3" s="16" t="s">
        <v>2</v>
      </c>
      <c r="F3" s="16" t="s">
        <v>3</v>
      </c>
      <c r="G3" s="16" t="s">
        <v>21</v>
      </c>
      <c r="H3" s="16" t="s">
        <v>10</v>
      </c>
      <c r="I3" s="7" t="s">
        <v>11</v>
      </c>
      <c r="J3" s="7" t="s">
        <v>7</v>
      </c>
      <c r="K3" s="7" t="s">
        <v>4</v>
      </c>
      <c r="L3" s="138" t="s">
        <v>1</v>
      </c>
      <c r="M3" s="2" t="s">
        <v>0</v>
      </c>
      <c r="N3" s="2" t="s">
        <v>506</v>
      </c>
      <c r="O3" s="127" t="s">
        <v>100</v>
      </c>
      <c r="P3" s="128"/>
      <c r="Q3" s="128"/>
      <c r="R3" s="128"/>
      <c r="S3" s="128"/>
      <c r="T3" s="129"/>
      <c r="U3" s="127" t="s">
        <v>102</v>
      </c>
      <c r="V3" s="128"/>
      <c r="W3" s="128"/>
      <c r="X3" s="129"/>
      <c r="Y3" s="50" t="s">
        <v>15</v>
      </c>
      <c r="Z3" s="134" t="s">
        <v>507</v>
      </c>
      <c r="AA3" s="130" t="s">
        <v>9</v>
      </c>
      <c r="AB3" s="132" t="s">
        <v>32</v>
      </c>
      <c r="AC3" s="13" t="s">
        <v>18</v>
      </c>
    </row>
    <row r="4" spans="1:29" s="27" customFormat="1" ht="13.5" customHeight="1">
      <c r="A4" s="5"/>
      <c r="B4" s="136"/>
      <c r="C4" s="137"/>
      <c r="D4" s="137"/>
      <c r="E4" s="136"/>
      <c r="F4" s="136"/>
      <c r="G4" s="136"/>
      <c r="H4" s="136"/>
      <c r="I4" s="137"/>
      <c r="J4" s="137"/>
      <c r="K4" s="137"/>
      <c r="L4" s="139"/>
      <c r="M4" s="1"/>
      <c r="N4" s="1"/>
      <c r="O4" s="47">
        <v>1</v>
      </c>
      <c r="P4" s="48">
        <v>2</v>
      </c>
      <c r="Q4" s="48">
        <v>3</v>
      </c>
      <c r="R4" s="47">
        <v>4</v>
      </c>
      <c r="S4" s="47" t="s">
        <v>6</v>
      </c>
      <c r="T4" s="49" t="s">
        <v>0</v>
      </c>
      <c r="U4" s="47" t="s">
        <v>1</v>
      </c>
      <c r="V4" s="48" t="s">
        <v>103</v>
      </c>
      <c r="W4" s="47" t="s">
        <v>104</v>
      </c>
      <c r="X4" s="49" t="s">
        <v>0</v>
      </c>
      <c r="Y4" s="47" t="s">
        <v>17</v>
      </c>
      <c r="Z4" s="135"/>
      <c r="AA4" s="131"/>
      <c r="AB4" s="133"/>
      <c r="AC4" s="5"/>
    </row>
    <row r="5" spans="1:29" ht="12.75">
      <c r="A5" s="20"/>
      <c r="B5" s="20"/>
      <c r="C5" s="20"/>
      <c r="D5" s="20"/>
      <c r="E5" s="20"/>
      <c r="F5" s="31" t="s">
        <v>130</v>
      </c>
      <c r="G5" s="31" t="s">
        <v>106</v>
      </c>
      <c r="H5" s="31" t="s">
        <v>383</v>
      </c>
      <c r="I5" s="20"/>
      <c r="J5" s="46"/>
      <c r="K5" s="20"/>
      <c r="L5" s="19"/>
      <c r="M5" s="32"/>
      <c r="N5" s="32"/>
      <c r="O5" s="20"/>
      <c r="P5" s="20"/>
      <c r="Q5" s="20"/>
      <c r="R5" s="20"/>
      <c r="S5" s="31"/>
      <c r="T5" s="32"/>
      <c r="U5" s="20"/>
      <c r="V5" s="20"/>
      <c r="W5" s="31"/>
      <c r="X5" s="32"/>
      <c r="Y5" s="20"/>
      <c r="Z5" s="32"/>
      <c r="AA5" s="20"/>
      <c r="AB5" s="20"/>
      <c r="AC5" s="20"/>
    </row>
    <row r="6" spans="1:29" ht="12.75">
      <c r="A6" s="20">
        <v>12</v>
      </c>
      <c r="B6" s="20">
        <v>1</v>
      </c>
      <c r="C6" s="20" t="s">
        <v>37</v>
      </c>
      <c r="D6" s="20" t="s">
        <v>30</v>
      </c>
      <c r="E6" s="20">
        <v>60</v>
      </c>
      <c r="F6" s="20" t="s">
        <v>107</v>
      </c>
      <c r="G6" s="20" t="s">
        <v>55</v>
      </c>
      <c r="H6" s="20" t="s">
        <v>23</v>
      </c>
      <c r="I6" s="20" t="s">
        <v>20</v>
      </c>
      <c r="J6" s="46">
        <v>34363</v>
      </c>
      <c r="K6" s="42" t="s">
        <v>19</v>
      </c>
      <c r="L6" s="19">
        <v>60</v>
      </c>
      <c r="M6" s="32"/>
      <c r="N6" s="32"/>
      <c r="O6" s="20">
        <v>90</v>
      </c>
      <c r="P6" s="20">
        <v>100</v>
      </c>
      <c r="Q6" s="20">
        <v>105</v>
      </c>
      <c r="R6" s="20"/>
      <c r="S6" s="31">
        <v>105</v>
      </c>
      <c r="T6" s="32">
        <f>S6*M6</f>
        <v>0</v>
      </c>
      <c r="U6" s="20">
        <v>60</v>
      </c>
      <c r="V6" s="20">
        <v>29</v>
      </c>
      <c r="W6" s="31">
        <f>V6*U6</f>
        <v>1740</v>
      </c>
      <c r="X6" s="32">
        <f>W6*N6</f>
        <v>0</v>
      </c>
      <c r="Y6" s="20">
        <f>V6+S6</f>
        <v>134</v>
      </c>
      <c r="Z6" s="32">
        <f aca="true" t="shared" si="0" ref="Z6:Z14">T6*20+X6</f>
        <v>0</v>
      </c>
      <c r="AA6" s="20"/>
      <c r="AB6" s="20"/>
      <c r="AC6" s="20">
        <v>12</v>
      </c>
    </row>
    <row r="7" spans="1:29" ht="12.75">
      <c r="A7" s="20">
        <v>12</v>
      </c>
      <c r="B7" s="20">
        <v>1</v>
      </c>
      <c r="C7" s="20" t="s">
        <v>37</v>
      </c>
      <c r="D7" s="20" t="s">
        <v>30</v>
      </c>
      <c r="E7" s="20">
        <v>75</v>
      </c>
      <c r="F7" s="20" t="s">
        <v>105</v>
      </c>
      <c r="G7" s="20" t="s">
        <v>33</v>
      </c>
      <c r="H7" s="20" t="s">
        <v>109</v>
      </c>
      <c r="I7" s="20" t="s">
        <v>33</v>
      </c>
      <c r="J7" s="46">
        <v>31228</v>
      </c>
      <c r="K7" s="42" t="s">
        <v>19</v>
      </c>
      <c r="L7" s="19">
        <v>74.75</v>
      </c>
      <c r="M7" s="32"/>
      <c r="N7" s="32"/>
      <c r="O7" s="29">
        <v>130</v>
      </c>
      <c r="P7" s="70">
        <v>135</v>
      </c>
      <c r="Q7" s="31">
        <v>135</v>
      </c>
      <c r="R7" s="42"/>
      <c r="S7" s="20">
        <v>135</v>
      </c>
      <c r="T7" s="32">
        <f>S7*M7</f>
        <v>0</v>
      </c>
      <c r="U7" s="20">
        <v>75</v>
      </c>
      <c r="V7" s="20">
        <v>28</v>
      </c>
      <c r="W7" s="31">
        <f>V7*U7</f>
        <v>2100</v>
      </c>
      <c r="X7" s="32">
        <f aca="true" t="shared" si="1" ref="X7:X14">W7*N7</f>
        <v>0</v>
      </c>
      <c r="Y7" s="20">
        <f>V7+S7</f>
        <v>163</v>
      </c>
      <c r="Z7" s="32">
        <f t="shared" si="0"/>
        <v>0</v>
      </c>
      <c r="AA7" s="20"/>
      <c r="AB7" s="20"/>
      <c r="AC7" s="20">
        <v>12</v>
      </c>
    </row>
    <row r="8" spans="1:29" ht="12.75">
      <c r="A8" s="20">
        <v>12</v>
      </c>
      <c r="B8" s="20">
        <v>1</v>
      </c>
      <c r="C8" s="20" t="s">
        <v>37</v>
      </c>
      <c r="D8" s="20" t="s">
        <v>30</v>
      </c>
      <c r="E8" s="20">
        <v>90</v>
      </c>
      <c r="F8" s="20" t="s">
        <v>108</v>
      </c>
      <c r="G8" s="20" t="s">
        <v>33</v>
      </c>
      <c r="H8" s="20" t="s">
        <v>109</v>
      </c>
      <c r="I8" s="20" t="s">
        <v>33</v>
      </c>
      <c r="J8" s="46">
        <v>29332</v>
      </c>
      <c r="K8" s="42" t="s">
        <v>19</v>
      </c>
      <c r="L8" s="19">
        <v>88.35</v>
      </c>
      <c r="M8" s="32"/>
      <c r="N8" s="32"/>
      <c r="O8" s="29">
        <v>150</v>
      </c>
      <c r="P8" s="20">
        <v>155</v>
      </c>
      <c r="Q8" s="31">
        <v>0</v>
      </c>
      <c r="R8" s="42"/>
      <c r="S8" s="20">
        <v>155</v>
      </c>
      <c r="T8" s="32">
        <f>S8*M8</f>
        <v>0</v>
      </c>
      <c r="U8" s="20">
        <v>90</v>
      </c>
      <c r="V8" s="20">
        <v>20</v>
      </c>
      <c r="W8" s="31">
        <f>V8*U8</f>
        <v>1800</v>
      </c>
      <c r="X8" s="32">
        <f t="shared" si="1"/>
        <v>0</v>
      </c>
      <c r="Y8" s="20">
        <f>V8+S8</f>
        <v>175</v>
      </c>
      <c r="Z8" s="32">
        <f t="shared" si="0"/>
        <v>0</v>
      </c>
      <c r="AA8" s="20"/>
      <c r="AB8" s="20"/>
      <c r="AC8" s="20">
        <v>12</v>
      </c>
    </row>
    <row r="9" spans="1:29" s="40" customFormat="1" ht="12.75">
      <c r="A9" s="20">
        <v>12</v>
      </c>
      <c r="B9" s="20">
        <v>1</v>
      </c>
      <c r="C9" s="20" t="s">
        <v>37</v>
      </c>
      <c r="D9" s="20" t="s">
        <v>30</v>
      </c>
      <c r="E9" s="20">
        <v>110</v>
      </c>
      <c r="F9" s="20" t="s">
        <v>98</v>
      </c>
      <c r="G9" s="20" t="s">
        <v>49</v>
      </c>
      <c r="H9" s="20" t="s">
        <v>49</v>
      </c>
      <c r="I9" s="20" t="s">
        <v>20</v>
      </c>
      <c r="J9" s="52">
        <v>28355</v>
      </c>
      <c r="K9" s="42" t="s">
        <v>19</v>
      </c>
      <c r="L9" s="19">
        <v>104.85</v>
      </c>
      <c r="M9" s="51"/>
      <c r="N9" s="51"/>
      <c r="O9" s="20">
        <v>162.5</v>
      </c>
      <c r="P9" s="20">
        <v>170</v>
      </c>
      <c r="Q9" s="20">
        <v>0</v>
      </c>
      <c r="R9" s="20"/>
      <c r="S9" s="31">
        <v>170</v>
      </c>
      <c r="T9" s="32">
        <f>S9*M9</f>
        <v>0</v>
      </c>
      <c r="U9" s="20">
        <v>105</v>
      </c>
      <c r="V9" s="20">
        <v>24</v>
      </c>
      <c r="W9" s="31">
        <f>V9*U9</f>
        <v>2520</v>
      </c>
      <c r="X9" s="32">
        <f t="shared" si="1"/>
        <v>0</v>
      </c>
      <c r="Y9" s="20">
        <f>V9+S9</f>
        <v>194</v>
      </c>
      <c r="Z9" s="32">
        <f t="shared" si="0"/>
        <v>0</v>
      </c>
      <c r="AA9" s="20"/>
      <c r="AB9" s="20" t="s">
        <v>84</v>
      </c>
      <c r="AC9" s="20">
        <v>12</v>
      </c>
    </row>
    <row r="10" spans="1:29" s="40" customFormat="1" ht="12.75">
      <c r="A10" s="20"/>
      <c r="B10" s="20"/>
      <c r="C10" s="20"/>
      <c r="D10" s="20"/>
      <c r="E10" s="20"/>
      <c r="F10" s="31" t="s">
        <v>127</v>
      </c>
      <c r="G10" s="31" t="s">
        <v>106</v>
      </c>
      <c r="H10" s="31" t="s">
        <v>124</v>
      </c>
      <c r="I10" s="20"/>
      <c r="J10" s="52"/>
      <c r="K10" s="42"/>
      <c r="L10" s="19"/>
      <c r="M10" s="51"/>
      <c r="N10" s="51"/>
      <c r="O10" s="20"/>
      <c r="P10" s="20"/>
      <c r="Q10" s="20"/>
      <c r="R10" s="20"/>
      <c r="S10" s="31"/>
      <c r="T10" s="32"/>
      <c r="U10" s="20"/>
      <c r="V10" s="20"/>
      <c r="W10" s="31"/>
      <c r="X10" s="32"/>
      <c r="Y10" s="20"/>
      <c r="Z10" s="32"/>
      <c r="AA10" s="20"/>
      <c r="AB10" s="20"/>
      <c r="AC10" s="20"/>
    </row>
    <row r="11" spans="1:29" s="40" customFormat="1" ht="12.75">
      <c r="A11" s="20">
        <v>12</v>
      </c>
      <c r="B11" s="20">
        <v>1</v>
      </c>
      <c r="C11" s="20" t="s">
        <v>27</v>
      </c>
      <c r="D11" s="20" t="s">
        <v>30</v>
      </c>
      <c r="E11" s="20">
        <v>67.5</v>
      </c>
      <c r="F11" s="20" t="s">
        <v>66</v>
      </c>
      <c r="G11" s="20" t="s">
        <v>33</v>
      </c>
      <c r="H11" s="20" t="s">
        <v>109</v>
      </c>
      <c r="I11" s="20" t="s">
        <v>33</v>
      </c>
      <c r="J11" s="46">
        <v>28431</v>
      </c>
      <c r="K11" s="42" t="s">
        <v>19</v>
      </c>
      <c r="L11" s="19">
        <v>64.9</v>
      </c>
      <c r="M11" s="32"/>
      <c r="N11" s="32"/>
      <c r="O11" s="29">
        <v>75</v>
      </c>
      <c r="P11" s="20">
        <v>82.5</v>
      </c>
      <c r="Q11" s="31">
        <v>87.5</v>
      </c>
      <c r="R11" s="42"/>
      <c r="S11" s="20">
        <v>87.5</v>
      </c>
      <c r="T11" s="32">
        <f>S11*M11</f>
        <v>0</v>
      </c>
      <c r="U11" s="20">
        <v>65</v>
      </c>
      <c r="V11" s="20">
        <v>16</v>
      </c>
      <c r="W11" s="31">
        <f>V11*U11</f>
        <v>1040</v>
      </c>
      <c r="X11" s="32">
        <f t="shared" si="1"/>
        <v>0</v>
      </c>
      <c r="Y11" s="20">
        <f>V11+S11</f>
        <v>103.5</v>
      </c>
      <c r="Z11" s="32">
        <f t="shared" si="0"/>
        <v>0</v>
      </c>
      <c r="AA11" s="20"/>
      <c r="AB11" s="20"/>
      <c r="AC11" s="20">
        <v>12</v>
      </c>
    </row>
    <row r="12" spans="1:29" s="40" customFormat="1" ht="12.75">
      <c r="A12" s="20"/>
      <c r="B12" s="20"/>
      <c r="C12" s="20"/>
      <c r="D12" s="20"/>
      <c r="E12" s="20"/>
      <c r="F12" s="31" t="s">
        <v>130</v>
      </c>
      <c r="G12" s="31" t="s">
        <v>106</v>
      </c>
      <c r="H12" s="31" t="s">
        <v>124</v>
      </c>
      <c r="I12" s="20"/>
      <c r="J12" s="52"/>
      <c r="K12" s="42"/>
      <c r="L12" s="19"/>
      <c r="M12" s="51"/>
      <c r="N12" s="51"/>
      <c r="O12" s="20"/>
      <c r="P12" s="20"/>
      <c r="Q12" s="20"/>
      <c r="R12" s="20"/>
      <c r="S12" s="31"/>
      <c r="T12" s="32"/>
      <c r="U12" s="20"/>
      <c r="V12" s="20"/>
      <c r="W12" s="31"/>
      <c r="X12" s="32"/>
      <c r="Y12" s="20"/>
      <c r="Z12" s="32"/>
      <c r="AA12" s="20"/>
      <c r="AB12" s="20"/>
      <c r="AC12" s="20"/>
    </row>
    <row r="13" spans="1:29" s="40" customFormat="1" ht="12.75">
      <c r="A13" s="20">
        <v>12</v>
      </c>
      <c r="B13" s="20">
        <v>1</v>
      </c>
      <c r="C13" s="20" t="s">
        <v>27</v>
      </c>
      <c r="D13" s="20" t="s">
        <v>30</v>
      </c>
      <c r="E13" s="20">
        <v>67.5</v>
      </c>
      <c r="F13" s="20" t="s">
        <v>381</v>
      </c>
      <c r="G13" s="20" t="s">
        <v>382</v>
      </c>
      <c r="H13" s="20" t="s">
        <v>382</v>
      </c>
      <c r="I13" s="20" t="s">
        <v>20</v>
      </c>
      <c r="J13" s="46">
        <v>35385</v>
      </c>
      <c r="K13" s="42" t="s">
        <v>118</v>
      </c>
      <c r="L13" s="19">
        <v>62</v>
      </c>
      <c r="M13" s="32"/>
      <c r="N13" s="32"/>
      <c r="O13" s="29">
        <v>110</v>
      </c>
      <c r="P13" s="20">
        <v>112.5</v>
      </c>
      <c r="Q13" s="70">
        <v>115</v>
      </c>
      <c r="R13" s="42"/>
      <c r="S13" s="20">
        <v>112.5</v>
      </c>
      <c r="T13" s="32">
        <f aca="true" t="shared" si="2" ref="T13:T23">S13*M13</f>
        <v>0</v>
      </c>
      <c r="U13" s="20">
        <v>62.5</v>
      </c>
      <c r="V13" s="20">
        <v>34</v>
      </c>
      <c r="W13" s="31">
        <f aca="true" t="shared" si="3" ref="W13:W23">V13*U13</f>
        <v>2125</v>
      </c>
      <c r="X13" s="32">
        <f t="shared" si="1"/>
        <v>0</v>
      </c>
      <c r="Y13" s="20">
        <f aca="true" t="shared" si="4" ref="Y13:Y23">V13+S13</f>
        <v>146.5</v>
      </c>
      <c r="Z13" s="32">
        <f t="shared" si="0"/>
        <v>0</v>
      </c>
      <c r="AA13" s="20"/>
      <c r="AB13" s="20" t="s">
        <v>384</v>
      </c>
      <c r="AC13" s="20">
        <v>12</v>
      </c>
    </row>
    <row r="14" spans="1:29" ht="12.75">
      <c r="A14" s="20">
        <v>12</v>
      </c>
      <c r="B14" s="20">
        <v>1</v>
      </c>
      <c r="C14" s="20" t="s">
        <v>27</v>
      </c>
      <c r="D14" s="20" t="s">
        <v>30</v>
      </c>
      <c r="E14" s="20">
        <v>75</v>
      </c>
      <c r="F14" s="20" t="s">
        <v>50</v>
      </c>
      <c r="G14" s="20" t="s">
        <v>33</v>
      </c>
      <c r="H14" s="20" t="s">
        <v>109</v>
      </c>
      <c r="I14" s="20" t="s">
        <v>33</v>
      </c>
      <c r="J14" s="46">
        <v>28639</v>
      </c>
      <c r="K14" s="42" t="s">
        <v>151</v>
      </c>
      <c r="L14" s="19">
        <v>74.35</v>
      </c>
      <c r="M14" s="32"/>
      <c r="N14" s="32"/>
      <c r="O14" s="29">
        <v>155</v>
      </c>
      <c r="P14" s="20">
        <v>162.5</v>
      </c>
      <c r="Q14" s="31">
        <v>167.5</v>
      </c>
      <c r="R14" s="42"/>
      <c r="S14" s="20">
        <v>167.5</v>
      </c>
      <c r="T14" s="32">
        <f t="shared" si="2"/>
        <v>0</v>
      </c>
      <c r="U14" s="20">
        <v>75</v>
      </c>
      <c r="V14" s="20">
        <v>30</v>
      </c>
      <c r="W14" s="31">
        <f t="shared" si="3"/>
        <v>2250</v>
      </c>
      <c r="X14" s="32">
        <f t="shared" si="1"/>
        <v>0</v>
      </c>
      <c r="Y14" s="20">
        <f t="shared" si="4"/>
        <v>197.5</v>
      </c>
      <c r="Z14" s="32">
        <f t="shared" si="0"/>
        <v>0</v>
      </c>
      <c r="AA14" s="20"/>
      <c r="AB14" s="20" t="s">
        <v>51</v>
      </c>
      <c r="AC14" s="20">
        <v>12</v>
      </c>
    </row>
    <row r="15" spans="1:29" ht="12.75">
      <c r="A15" s="20">
        <v>12</v>
      </c>
      <c r="B15" s="20">
        <v>1</v>
      </c>
      <c r="C15" s="20" t="s">
        <v>27</v>
      </c>
      <c r="D15" s="20" t="s">
        <v>30</v>
      </c>
      <c r="E15" s="20">
        <v>75</v>
      </c>
      <c r="F15" s="20" t="s">
        <v>50</v>
      </c>
      <c r="G15" s="20" t="s">
        <v>33</v>
      </c>
      <c r="H15" s="20" t="s">
        <v>109</v>
      </c>
      <c r="I15" s="20" t="s">
        <v>33</v>
      </c>
      <c r="J15" s="46">
        <v>28639</v>
      </c>
      <c r="K15" s="42" t="s">
        <v>19</v>
      </c>
      <c r="L15" s="19">
        <v>74.35</v>
      </c>
      <c r="M15" s="32">
        <v>0.6694</v>
      </c>
      <c r="N15" s="32">
        <v>0.7939</v>
      </c>
      <c r="O15" s="29">
        <v>155</v>
      </c>
      <c r="P15" s="20">
        <v>162.5</v>
      </c>
      <c r="Q15" s="31">
        <v>167.5</v>
      </c>
      <c r="R15" s="42"/>
      <c r="S15" s="20">
        <v>167.5</v>
      </c>
      <c r="T15" s="32">
        <f t="shared" si="2"/>
        <v>112.1245</v>
      </c>
      <c r="U15" s="20">
        <v>75</v>
      </c>
      <c r="V15" s="20">
        <v>30</v>
      </c>
      <c r="W15" s="31">
        <f t="shared" si="3"/>
        <v>2250</v>
      </c>
      <c r="X15" s="32">
        <f>W15*N15</f>
        <v>1786.275</v>
      </c>
      <c r="Y15" s="20">
        <f t="shared" si="4"/>
        <v>197.5</v>
      </c>
      <c r="Z15" s="32">
        <f>T15*20+X15</f>
        <v>4028.765</v>
      </c>
      <c r="AA15" s="20" t="s">
        <v>375</v>
      </c>
      <c r="AB15" s="20" t="s">
        <v>51</v>
      </c>
      <c r="AC15" s="20">
        <v>21</v>
      </c>
    </row>
    <row r="16" spans="1:29" ht="12.75">
      <c r="A16" s="20">
        <v>12</v>
      </c>
      <c r="B16" s="20">
        <v>1</v>
      </c>
      <c r="C16" s="20" t="s">
        <v>27</v>
      </c>
      <c r="D16" s="20" t="s">
        <v>30</v>
      </c>
      <c r="E16" s="20">
        <v>82.5</v>
      </c>
      <c r="F16" s="20" t="s">
        <v>113</v>
      </c>
      <c r="G16" s="20" t="s">
        <v>34</v>
      </c>
      <c r="H16" s="20" t="s">
        <v>34</v>
      </c>
      <c r="I16" s="20" t="s">
        <v>20</v>
      </c>
      <c r="J16" s="46">
        <v>29315</v>
      </c>
      <c r="K16" s="42" t="s">
        <v>19</v>
      </c>
      <c r="L16" s="19">
        <v>81.7</v>
      </c>
      <c r="M16" s="32">
        <v>0.6235</v>
      </c>
      <c r="N16" s="32">
        <v>0.7638</v>
      </c>
      <c r="O16" s="29">
        <v>195</v>
      </c>
      <c r="P16" s="20">
        <v>205</v>
      </c>
      <c r="Q16" s="70">
        <v>210</v>
      </c>
      <c r="R16" s="42"/>
      <c r="S16" s="20">
        <v>205</v>
      </c>
      <c r="T16" s="32">
        <f t="shared" si="2"/>
        <v>127.81750000000001</v>
      </c>
      <c r="U16" s="20">
        <v>82.5</v>
      </c>
      <c r="V16" s="20">
        <v>49</v>
      </c>
      <c r="W16" s="31">
        <f t="shared" si="3"/>
        <v>4042.5</v>
      </c>
      <c r="X16" s="32">
        <f aca="true" t="shared" si="5" ref="X16:X23">W16*N16</f>
        <v>3087.6615</v>
      </c>
      <c r="Y16" s="20">
        <f t="shared" si="4"/>
        <v>254</v>
      </c>
      <c r="Z16" s="32">
        <f aca="true" t="shared" si="6" ref="Z16:Z23">T16*20+X16</f>
        <v>5644.0115000000005</v>
      </c>
      <c r="AA16" s="20" t="s">
        <v>373</v>
      </c>
      <c r="AB16" s="20"/>
      <c r="AC16" s="20">
        <v>48</v>
      </c>
    </row>
    <row r="17" spans="1:29" ht="12.75">
      <c r="A17" s="20">
        <v>5</v>
      </c>
      <c r="B17" s="20">
        <v>2</v>
      </c>
      <c r="C17" s="20" t="s">
        <v>27</v>
      </c>
      <c r="D17" s="20" t="s">
        <v>30</v>
      </c>
      <c r="E17" s="20">
        <v>82.5</v>
      </c>
      <c r="F17" s="20" t="s">
        <v>82</v>
      </c>
      <c r="G17" s="20" t="s">
        <v>49</v>
      </c>
      <c r="H17" s="20" t="s">
        <v>49</v>
      </c>
      <c r="I17" s="20" t="s">
        <v>20</v>
      </c>
      <c r="J17" s="46">
        <v>29969</v>
      </c>
      <c r="K17" s="42" t="s">
        <v>19</v>
      </c>
      <c r="L17" s="19">
        <v>81.55</v>
      </c>
      <c r="M17" s="32">
        <v>0.6241</v>
      </c>
      <c r="N17" s="32">
        <v>0.7652</v>
      </c>
      <c r="O17" s="29">
        <v>100</v>
      </c>
      <c r="P17" s="20">
        <v>0</v>
      </c>
      <c r="Q17" s="31">
        <v>0</v>
      </c>
      <c r="R17" s="42"/>
      <c r="S17" s="20">
        <v>100</v>
      </c>
      <c r="T17" s="32">
        <f t="shared" si="2"/>
        <v>62.41</v>
      </c>
      <c r="U17" s="20">
        <v>82.5</v>
      </c>
      <c r="V17" s="20">
        <v>17</v>
      </c>
      <c r="W17" s="31">
        <f t="shared" si="3"/>
        <v>1402.5</v>
      </c>
      <c r="X17" s="32">
        <f t="shared" si="5"/>
        <v>1073.193</v>
      </c>
      <c r="Y17" s="20">
        <f t="shared" si="4"/>
        <v>117</v>
      </c>
      <c r="Z17" s="32">
        <f t="shared" si="6"/>
        <v>2321.393</v>
      </c>
      <c r="AA17" s="20"/>
      <c r="AB17" s="20" t="s">
        <v>84</v>
      </c>
      <c r="AC17" s="20">
        <v>5</v>
      </c>
    </row>
    <row r="18" spans="1:29" ht="12.75">
      <c r="A18" s="20">
        <v>12</v>
      </c>
      <c r="B18" s="20">
        <v>1</v>
      </c>
      <c r="C18" s="20" t="s">
        <v>27</v>
      </c>
      <c r="D18" s="20" t="s">
        <v>30</v>
      </c>
      <c r="E18" s="20">
        <v>90</v>
      </c>
      <c r="F18" s="20" t="s">
        <v>112</v>
      </c>
      <c r="G18" s="20" t="s">
        <v>49</v>
      </c>
      <c r="H18" s="20" t="s">
        <v>49</v>
      </c>
      <c r="I18" s="20" t="s">
        <v>20</v>
      </c>
      <c r="J18" s="46">
        <v>29801</v>
      </c>
      <c r="K18" s="42" t="s">
        <v>19</v>
      </c>
      <c r="L18" s="19">
        <v>89.65</v>
      </c>
      <c r="M18" s="32">
        <v>0.5865</v>
      </c>
      <c r="N18" s="32">
        <v>0.7165</v>
      </c>
      <c r="O18" s="29">
        <v>120</v>
      </c>
      <c r="P18" s="20">
        <v>0</v>
      </c>
      <c r="Q18" s="31">
        <v>0</v>
      </c>
      <c r="R18" s="42"/>
      <c r="S18" s="20">
        <v>120</v>
      </c>
      <c r="T18" s="32">
        <f t="shared" si="2"/>
        <v>70.38</v>
      </c>
      <c r="U18" s="20">
        <v>90</v>
      </c>
      <c r="V18" s="20">
        <v>19</v>
      </c>
      <c r="W18" s="31">
        <f t="shared" si="3"/>
        <v>1710</v>
      </c>
      <c r="X18" s="32">
        <f t="shared" si="5"/>
        <v>1225.2150000000001</v>
      </c>
      <c r="Y18" s="20">
        <f t="shared" si="4"/>
        <v>139</v>
      </c>
      <c r="Z18" s="32">
        <f t="shared" si="6"/>
        <v>2632.815</v>
      </c>
      <c r="AA18" s="20"/>
      <c r="AB18" s="20" t="s">
        <v>84</v>
      </c>
      <c r="AC18" s="20">
        <v>12</v>
      </c>
    </row>
    <row r="19" spans="1:29" ht="12.75">
      <c r="A19" s="20">
        <v>12</v>
      </c>
      <c r="B19" s="20">
        <v>1</v>
      </c>
      <c r="C19" s="20" t="s">
        <v>27</v>
      </c>
      <c r="D19" s="20" t="s">
        <v>30</v>
      </c>
      <c r="E19" s="20">
        <v>100</v>
      </c>
      <c r="F19" s="20" t="s">
        <v>380</v>
      </c>
      <c r="G19" s="20" t="s">
        <v>223</v>
      </c>
      <c r="H19" s="20" t="s">
        <v>23</v>
      </c>
      <c r="I19" s="20" t="s">
        <v>20</v>
      </c>
      <c r="J19" s="52">
        <v>27770</v>
      </c>
      <c r="K19" s="42" t="s">
        <v>151</v>
      </c>
      <c r="L19" s="19">
        <v>94.2</v>
      </c>
      <c r="M19" s="51"/>
      <c r="N19" s="51"/>
      <c r="O19" s="20">
        <v>170</v>
      </c>
      <c r="P19" s="20">
        <v>175</v>
      </c>
      <c r="Q19" s="20">
        <v>180</v>
      </c>
      <c r="R19" s="20"/>
      <c r="S19" s="31">
        <v>180</v>
      </c>
      <c r="T19" s="32">
        <f t="shared" si="2"/>
        <v>0</v>
      </c>
      <c r="U19" s="20">
        <v>95</v>
      </c>
      <c r="V19" s="20">
        <v>39</v>
      </c>
      <c r="W19" s="31">
        <f t="shared" si="3"/>
        <v>3705</v>
      </c>
      <c r="X19" s="32">
        <f t="shared" si="5"/>
        <v>0</v>
      </c>
      <c r="Y19" s="20">
        <f t="shared" si="4"/>
        <v>219</v>
      </c>
      <c r="Z19" s="32">
        <f t="shared" si="6"/>
        <v>0</v>
      </c>
      <c r="AA19" s="20"/>
      <c r="AB19" s="20"/>
      <c r="AC19" s="20">
        <v>12</v>
      </c>
    </row>
    <row r="20" spans="1:29" ht="12.75">
      <c r="A20" s="20">
        <v>12</v>
      </c>
      <c r="B20" s="20">
        <v>1</v>
      </c>
      <c r="C20" s="20" t="s">
        <v>27</v>
      </c>
      <c r="D20" s="20" t="s">
        <v>30</v>
      </c>
      <c r="E20" s="20">
        <v>110</v>
      </c>
      <c r="F20" s="20" t="s">
        <v>110</v>
      </c>
      <c r="G20" s="20" t="s">
        <v>33</v>
      </c>
      <c r="H20" s="20" t="s">
        <v>109</v>
      </c>
      <c r="I20" s="20" t="s">
        <v>33</v>
      </c>
      <c r="J20" s="46">
        <v>27836</v>
      </c>
      <c r="K20" s="42" t="s">
        <v>19</v>
      </c>
      <c r="L20" s="19">
        <v>106.1</v>
      </c>
      <c r="M20" s="32">
        <v>0.5419</v>
      </c>
      <c r="N20" s="32">
        <v>0.664</v>
      </c>
      <c r="O20" s="29">
        <v>140</v>
      </c>
      <c r="P20" s="20">
        <v>145</v>
      </c>
      <c r="Q20" s="31">
        <v>0</v>
      </c>
      <c r="R20" s="42"/>
      <c r="S20" s="20">
        <v>145</v>
      </c>
      <c r="T20" s="32">
        <f t="shared" si="2"/>
        <v>78.5755</v>
      </c>
      <c r="U20" s="20">
        <v>107.5</v>
      </c>
      <c r="V20" s="20">
        <v>18</v>
      </c>
      <c r="W20" s="31">
        <f t="shared" si="3"/>
        <v>1935</v>
      </c>
      <c r="X20" s="32">
        <f t="shared" si="5"/>
        <v>1284.8400000000001</v>
      </c>
      <c r="Y20" s="20">
        <f t="shared" si="4"/>
        <v>163</v>
      </c>
      <c r="Z20" s="32">
        <f t="shared" si="6"/>
        <v>2856.3500000000004</v>
      </c>
      <c r="AA20" s="20"/>
      <c r="AB20" s="20"/>
      <c r="AC20" s="20">
        <v>12</v>
      </c>
    </row>
    <row r="21" spans="1:29" ht="12.75">
      <c r="A21" s="20">
        <v>12</v>
      </c>
      <c r="B21" s="20">
        <v>1</v>
      </c>
      <c r="C21" s="20" t="s">
        <v>27</v>
      </c>
      <c r="D21" s="20" t="s">
        <v>30</v>
      </c>
      <c r="E21" s="20">
        <v>125</v>
      </c>
      <c r="F21" s="20" t="s">
        <v>42</v>
      </c>
      <c r="G21" s="20" t="s">
        <v>33</v>
      </c>
      <c r="H21" s="20" t="s">
        <v>109</v>
      </c>
      <c r="I21" s="20" t="s">
        <v>33</v>
      </c>
      <c r="J21" s="46">
        <v>27765</v>
      </c>
      <c r="K21" s="42" t="s">
        <v>151</v>
      </c>
      <c r="L21" s="19">
        <v>112.35</v>
      </c>
      <c r="M21" s="32"/>
      <c r="N21" s="32"/>
      <c r="O21" s="29">
        <v>205</v>
      </c>
      <c r="P21" s="20">
        <v>210</v>
      </c>
      <c r="Q21" s="70">
        <v>215</v>
      </c>
      <c r="R21" s="42"/>
      <c r="S21" s="20">
        <v>210</v>
      </c>
      <c r="T21" s="32">
        <f t="shared" si="2"/>
        <v>0</v>
      </c>
      <c r="U21" s="20">
        <v>112.5</v>
      </c>
      <c r="V21" s="20">
        <v>25</v>
      </c>
      <c r="W21" s="31">
        <f t="shared" si="3"/>
        <v>2812.5</v>
      </c>
      <c r="X21" s="32">
        <f t="shared" si="5"/>
        <v>0</v>
      </c>
      <c r="Y21" s="20">
        <f t="shared" si="4"/>
        <v>235</v>
      </c>
      <c r="Z21" s="32">
        <f t="shared" si="6"/>
        <v>0</v>
      </c>
      <c r="AA21" s="20"/>
      <c r="AB21" s="20"/>
      <c r="AC21" s="20">
        <v>12</v>
      </c>
    </row>
    <row r="22" spans="1:29" ht="12.75">
      <c r="A22" s="20">
        <v>12</v>
      </c>
      <c r="B22" s="20">
        <v>1</v>
      </c>
      <c r="C22" s="20" t="s">
        <v>27</v>
      </c>
      <c r="D22" s="20" t="s">
        <v>30</v>
      </c>
      <c r="E22" s="20">
        <v>125</v>
      </c>
      <c r="F22" s="20" t="s">
        <v>42</v>
      </c>
      <c r="G22" s="20" t="s">
        <v>33</v>
      </c>
      <c r="H22" s="20" t="s">
        <v>109</v>
      </c>
      <c r="I22" s="20" t="s">
        <v>33</v>
      </c>
      <c r="J22" s="46">
        <v>27765</v>
      </c>
      <c r="K22" s="42" t="s">
        <v>19</v>
      </c>
      <c r="L22" s="19">
        <v>112.35</v>
      </c>
      <c r="M22" s="32">
        <v>0.5339</v>
      </c>
      <c r="N22" s="32">
        <v>0.6943</v>
      </c>
      <c r="O22" s="29">
        <v>205</v>
      </c>
      <c r="P22" s="20">
        <v>210</v>
      </c>
      <c r="Q22" s="70">
        <v>215</v>
      </c>
      <c r="R22" s="42"/>
      <c r="S22" s="20">
        <v>210</v>
      </c>
      <c r="T22" s="32">
        <f t="shared" si="2"/>
        <v>112.11900000000001</v>
      </c>
      <c r="U22" s="20">
        <v>112.5</v>
      </c>
      <c r="V22" s="20">
        <v>25</v>
      </c>
      <c r="W22" s="31">
        <f t="shared" si="3"/>
        <v>2812.5</v>
      </c>
      <c r="X22" s="32">
        <f t="shared" si="5"/>
        <v>1952.71875</v>
      </c>
      <c r="Y22" s="20">
        <f t="shared" si="4"/>
        <v>235</v>
      </c>
      <c r="Z22" s="32">
        <f t="shared" si="6"/>
        <v>4195.09875</v>
      </c>
      <c r="AA22" s="20" t="s">
        <v>374</v>
      </c>
      <c r="AB22" s="20"/>
      <c r="AC22" s="20">
        <v>27</v>
      </c>
    </row>
    <row r="23" spans="1:29" ht="12.75">
      <c r="A23" s="20">
        <v>5</v>
      </c>
      <c r="B23" s="20">
        <v>2</v>
      </c>
      <c r="C23" s="20" t="s">
        <v>27</v>
      </c>
      <c r="D23" s="20" t="s">
        <v>30</v>
      </c>
      <c r="E23" s="20">
        <v>125</v>
      </c>
      <c r="F23" s="20" t="s">
        <v>41</v>
      </c>
      <c r="G23" s="20" t="s">
        <v>33</v>
      </c>
      <c r="H23" s="20" t="s">
        <v>109</v>
      </c>
      <c r="I23" s="20" t="s">
        <v>33</v>
      </c>
      <c r="J23" s="46">
        <v>32071</v>
      </c>
      <c r="K23" s="42" t="s">
        <v>19</v>
      </c>
      <c r="L23" s="19">
        <v>111.7</v>
      </c>
      <c r="M23" s="32">
        <v>0.5346</v>
      </c>
      <c r="N23" s="32">
        <v>0.6983</v>
      </c>
      <c r="O23" s="29">
        <v>150</v>
      </c>
      <c r="P23" s="20">
        <v>155</v>
      </c>
      <c r="Q23" s="31">
        <v>160</v>
      </c>
      <c r="R23" s="42"/>
      <c r="S23" s="20">
        <v>160</v>
      </c>
      <c r="T23" s="32">
        <f t="shared" si="2"/>
        <v>85.536</v>
      </c>
      <c r="U23" s="20">
        <v>112.5</v>
      </c>
      <c r="V23" s="20">
        <v>12</v>
      </c>
      <c r="W23" s="31">
        <f t="shared" si="3"/>
        <v>1350</v>
      </c>
      <c r="X23" s="32">
        <f t="shared" si="5"/>
        <v>942.705</v>
      </c>
      <c r="Y23" s="20">
        <f t="shared" si="4"/>
        <v>172</v>
      </c>
      <c r="Z23" s="32">
        <f t="shared" si="6"/>
        <v>2653.425</v>
      </c>
      <c r="AA23" s="20"/>
      <c r="AB23" s="20" t="s">
        <v>111</v>
      </c>
      <c r="AC23" s="20">
        <v>5</v>
      </c>
    </row>
  </sheetData>
  <sheetProtection/>
  <mergeCells count="20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O3:T3"/>
    <mergeCell ref="U3:X3"/>
    <mergeCell ref="AA3:AA4"/>
    <mergeCell ref="AB3:AB4"/>
    <mergeCell ref="AC3:AC4"/>
    <mergeCell ref="Z3:Z4"/>
    <mergeCell ref="N3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5"/>
  <sheetViews>
    <sheetView zoomScale="85" zoomScaleNormal="85" zoomScalePageLayoutView="0" workbookViewId="0" topLeftCell="G1">
      <selection activeCell="AC11" sqref="AC6:AD11"/>
    </sheetView>
  </sheetViews>
  <sheetFormatPr defaultColWidth="9.00390625" defaultRowHeight="12.75"/>
  <cols>
    <col min="1" max="1" width="5.00390625" style="25" bestFit="1" customWidth="1"/>
    <col min="2" max="2" width="6.00390625" style="25" bestFit="1" customWidth="1"/>
    <col min="3" max="3" width="6.875" style="25" customWidth="1"/>
    <col min="4" max="4" width="8.875" style="25" bestFit="1" customWidth="1"/>
    <col min="5" max="5" width="5.125" style="25" bestFit="1" customWidth="1"/>
    <col min="6" max="6" width="18.625" style="25" bestFit="1" customWidth="1"/>
    <col min="7" max="8" width="24.625" style="25" bestFit="1" customWidth="1"/>
    <col min="9" max="9" width="10.25390625" style="25" bestFit="1" customWidth="1"/>
    <col min="10" max="10" width="13.25390625" style="26" bestFit="1" customWidth="1"/>
    <col min="11" max="11" width="18.625" style="40" bestFit="1" customWidth="1"/>
    <col min="12" max="12" width="6.75390625" style="26" bestFit="1" customWidth="1"/>
    <col min="13" max="13" width="6.75390625" style="30" bestFit="1" customWidth="1"/>
    <col min="14" max="14" width="4.125" style="21" bestFit="1" customWidth="1"/>
    <col min="15" max="15" width="6.125" style="25" bestFit="1" customWidth="1"/>
    <col min="16" max="16" width="6.125" style="28" bestFit="1" customWidth="1"/>
    <col min="17" max="17" width="2.00390625" style="40" bestFit="1" customWidth="1"/>
    <col min="18" max="18" width="6.625" style="25" bestFit="1" customWidth="1"/>
    <col min="19" max="19" width="8.75390625" style="30" bestFit="1" customWidth="1"/>
    <col min="20" max="21" width="4.125" style="25" bestFit="1" customWidth="1"/>
    <col min="22" max="22" width="6.125" style="28" bestFit="1" customWidth="1"/>
    <col min="23" max="23" width="4.125" style="40" bestFit="1" customWidth="1"/>
    <col min="24" max="24" width="6.625" style="28" bestFit="1" customWidth="1"/>
    <col min="25" max="25" width="8.75390625" style="30" bestFit="1" customWidth="1"/>
    <col min="26" max="26" width="6.125" style="25" bestFit="1" customWidth="1"/>
    <col min="27" max="27" width="8.75390625" style="30" bestFit="1" customWidth="1"/>
    <col min="28" max="28" width="11.25390625" style="25" customWidth="1"/>
    <col min="29" max="29" width="9.875" style="25" bestFit="1" customWidth="1"/>
    <col min="30" max="30" width="5.00390625" style="25" bestFit="1" customWidth="1"/>
    <col min="31" max="16384" width="9.125" style="25" customWidth="1"/>
  </cols>
  <sheetData>
    <row r="1" spans="3:22" ht="20.25">
      <c r="C1" s="35" t="s">
        <v>36</v>
      </c>
      <c r="D1" s="22"/>
      <c r="E1" s="22"/>
      <c r="F1" s="22"/>
      <c r="G1" s="22"/>
      <c r="H1" s="24"/>
      <c r="J1" s="23"/>
      <c r="K1" s="25"/>
      <c r="L1" s="23"/>
      <c r="M1" s="34"/>
      <c r="N1" s="33"/>
      <c r="O1" s="22"/>
      <c r="P1" s="22"/>
      <c r="Q1" s="24"/>
      <c r="R1" s="22"/>
      <c r="S1" s="34"/>
      <c r="V1" s="25"/>
    </row>
    <row r="2" spans="3:22" ht="21" thickBot="1">
      <c r="C2" s="35" t="s">
        <v>509</v>
      </c>
      <c r="D2" s="22"/>
      <c r="E2" s="22"/>
      <c r="F2" s="22"/>
      <c r="G2" s="22"/>
      <c r="H2" s="24"/>
      <c r="J2" s="23"/>
      <c r="K2" s="25"/>
      <c r="L2" s="23"/>
      <c r="M2" s="34"/>
      <c r="N2" s="33"/>
      <c r="O2" s="22"/>
      <c r="P2" s="22"/>
      <c r="Q2" s="24"/>
      <c r="R2" s="22"/>
      <c r="S2" s="34"/>
      <c r="V2" s="25"/>
    </row>
    <row r="3" spans="1:30" ht="12.75" customHeight="1">
      <c r="A3" s="13" t="s">
        <v>18</v>
      </c>
      <c r="B3" s="16" t="s">
        <v>8</v>
      </c>
      <c r="C3" s="140" t="s">
        <v>24</v>
      </c>
      <c r="D3" s="140" t="s">
        <v>25</v>
      </c>
      <c r="E3" s="16" t="s">
        <v>2</v>
      </c>
      <c r="F3" s="16" t="s">
        <v>3</v>
      </c>
      <c r="G3" s="16" t="s">
        <v>21</v>
      </c>
      <c r="H3" s="16" t="s">
        <v>10</v>
      </c>
      <c r="I3" s="7" t="s">
        <v>11</v>
      </c>
      <c r="J3" s="7" t="s">
        <v>7</v>
      </c>
      <c r="K3" s="7" t="s">
        <v>4</v>
      </c>
      <c r="L3" s="138" t="s">
        <v>1</v>
      </c>
      <c r="M3" s="2" t="s">
        <v>0</v>
      </c>
      <c r="N3" s="127" t="s">
        <v>100</v>
      </c>
      <c r="O3" s="128"/>
      <c r="P3" s="128"/>
      <c r="Q3" s="128"/>
      <c r="R3" s="128"/>
      <c r="S3" s="129"/>
      <c r="T3" s="127" t="s">
        <v>14</v>
      </c>
      <c r="U3" s="128"/>
      <c r="V3" s="128"/>
      <c r="W3" s="128"/>
      <c r="X3" s="128"/>
      <c r="Y3" s="129"/>
      <c r="Z3" s="127" t="s">
        <v>15</v>
      </c>
      <c r="AA3" s="129"/>
      <c r="AB3" s="130" t="s">
        <v>9</v>
      </c>
      <c r="AC3" s="132" t="s">
        <v>32</v>
      </c>
      <c r="AD3" s="13" t="s">
        <v>18</v>
      </c>
    </row>
    <row r="4" spans="1:30" s="27" customFormat="1" ht="13.5" customHeight="1">
      <c r="A4" s="5"/>
      <c r="B4" s="136"/>
      <c r="C4" s="136"/>
      <c r="D4" s="136"/>
      <c r="E4" s="136"/>
      <c r="F4" s="136"/>
      <c r="G4" s="136"/>
      <c r="H4" s="136"/>
      <c r="I4" s="137"/>
      <c r="J4" s="137"/>
      <c r="K4" s="137"/>
      <c r="L4" s="139"/>
      <c r="M4" s="1"/>
      <c r="N4" s="47">
        <v>1</v>
      </c>
      <c r="O4" s="48">
        <v>2</v>
      </c>
      <c r="P4" s="48">
        <v>3</v>
      </c>
      <c r="Q4" s="47">
        <v>4</v>
      </c>
      <c r="R4" s="47" t="s">
        <v>6</v>
      </c>
      <c r="S4" s="49" t="s">
        <v>0</v>
      </c>
      <c r="T4" s="47">
        <v>1</v>
      </c>
      <c r="U4" s="48">
        <v>2</v>
      </c>
      <c r="V4" s="47">
        <v>3</v>
      </c>
      <c r="W4" s="47">
        <v>4</v>
      </c>
      <c r="X4" s="47" t="s">
        <v>6</v>
      </c>
      <c r="Y4" s="49" t="s">
        <v>0</v>
      </c>
      <c r="Z4" s="47" t="s">
        <v>17</v>
      </c>
      <c r="AA4" s="49" t="s">
        <v>0</v>
      </c>
      <c r="AB4" s="131"/>
      <c r="AC4" s="133"/>
      <c r="AD4" s="5"/>
    </row>
    <row r="5" spans="1:30" s="27" customFormat="1" ht="13.5" customHeight="1">
      <c r="A5" s="53"/>
      <c r="B5" s="53"/>
      <c r="C5" s="53"/>
      <c r="D5" s="53"/>
      <c r="E5" s="53"/>
      <c r="F5" s="59" t="s">
        <v>127</v>
      </c>
      <c r="G5" s="31" t="s">
        <v>101</v>
      </c>
      <c r="H5" s="59" t="s">
        <v>383</v>
      </c>
      <c r="I5" s="53"/>
      <c r="J5" s="53"/>
      <c r="K5" s="53"/>
      <c r="L5" s="54"/>
      <c r="M5" s="55"/>
      <c r="N5" s="56"/>
      <c r="O5" s="57"/>
      <c r="P5" s="57"/>
      <c r="Q5" s="56"/>
      <c r="R5" s="56"/>
      <c r="S5" s="58"/>
      <c r="T5" s="56"/>
      <c r="U5" s="57"/>
      <c r="V5" s="56"/>
      <c r="W5" s="56"/>
      <c r="X5" s="56"/>
      <c r="Y5" s="58"/>
      <c r="Z5" s="56"/>
      <c r="AA5" s="58"/>
      <c r="AB5" s="53"/>
      <c r="AC5" s="53"/>
      <c r="AD5" s="53"/>
    </row>
    <row r="6" spans="1:30" ht="12.75">
      <c r="A6" s="20">
        <v>12</v>
      </c>
      <c r="B6" s="20">
        <v>1</v>
      </c>
      <c r="C6" s="20" t="s">
        <v>37</v>
      </c>
      <c r="D6" s="20" t="s">
        <v>30</v>
      </c>
      <c r="E6" s="20">
        <v>60</v>
      </c>
      <c r="F6" s="20" t="s">
        <v>385</v>
      </c>
      <c r="G6" s="20" t="s">
        <v>386</v>
      </c>
      <c r="H6" s="20" t="s">
        <v>386</v>
      </c>
      <c r="I6" s="20" t="s">
        <v>20</v>
      </c>
      <c r="J6" s="52">
        <v>34900</v>
      </c>
      <c r="K6" s="20" t="s">
        <v>118</v>
      </c>
      <c r="L6" s="19">
        <v>59.1</v>
      </c>
      <c r="M6" s="51"/>
      <c r="N6" s="20">
        <v>50</v>
      </c>
      <c r="O6" s="20">
        <v>52.5</v>
      </c>
      <c r="P6" s="20">
        <v>55</v>
      </c>
      <c r="Q6" s="20"/>
      <c r="R6" s="31">
        <v>55</v>
      </c>
      <c r="S6" s="32">
        <f>R6*M6</f>
        <v>0</v>
      </c>
      <c r="T6" s="20">
        <v>90</v>
      </c>
      <c r="U6" s="20">
        <v>95</v>
      </c>
      <c r="V6" s="20">
        <v>97.5</v>
      </c>
      <c r="W6" s="42"/>
      <c r="X6" s="31">
        <v>97.5</v>
      </c>
      <c r="Y6" s="32">
        <f>X6*M6</f>
        <v>0</v>
      </c>
      <c r="Z6" s="20">
        <f>X6+R6</f>
        <v>152.5</v>
      </c>
      <c r="AA6" s="32">
        <f>Z6*M6</f>
        <v>0</v>
      </c>
      <c r="AB6" s="20"/>
      <c r="AC6" s="20"/>
      <c r="AD6" s="20">
        <v>12</v>
      </c>
    </row>
    <row r="7" spans="1:30" ht="12.75">
      <c r="A7" s="20"/>
      <c r="B7" s="20"/>
      <c r="C7" s="20"/>
      <c r="D7" s="20"/>
      <c r="E7" s="20"/>
      <c r="F7" s="59" t="s">
        <v>130</v>
      </c>
      <c r="G7" s="31" t="s">
        <v>101</v>
      </c>
      <c r="H7" s="31" t="s">
        <v>383</v>
      </c>
      <c r="I7" s="20"/>
      <c r="J7" s="52"/>
      <c r="K7" s="20"/>
      <c r="L7" s="19"/>
      <c r="M7" s="51"/>
      <c r="N7" s="20"/>
      <c r="O7" s="20"/>
      <c r="P7" s="20"/>
      <c r="Q7" s="20"/>
      <c r="R7" s="31"/>
      <c r="S7" s="32"/>
      <c r="T7" s="20"/>
      <c r="U7" s="20"/>
      <c r="V7" s="20"/>
      <c r="W7" s="42"/>
      <c r="X7" s="31"/>
      <c r="Y7" s="32"/>
      <c r="Z7" s="20"/>
      <c r="AA7" s="32"/>
      <c r="AB7" s="20"/>
      <c r="AC7" s="20"/>
      <c r="AD7" s="20"/>
    </row>
    <row r="8" spans="1:30" ht="12.75">
      <c r="A8" s="20">
        <v>0</v>
      </c>
      <c r="B8" s="20" t="s">
        <v>172</v>
      </c>
      <c r="C8" s="20" t="s">
        <v>37</v>
      </c>
      <c r="D8" s="20" t="s">
        <v>30</v>
      </c>
      <c r="E8" s="20">
        <v>67.5</v>
      </c>
      <c r="F8" s="20" t="s">
        <v>387</v>
      </c>
      <c r="G8" s="20" t="s">
        <v>272</v>
      </c>
      <c r="H8" s="20" t="s">
        <v>23</v>
      </c>
      <c r="I8" s="20" t="s">
        <v>20</v>
      </c>
      <c r="J8" s="52">
        <v>35195</v>
      </c>
      <c r="K8" s="20" t="s">
        <v>118</v>
      </c>
      <c r="L8" s="19">
        <v>67.5</v>
      </c>
      <c r="M8" s="51"/>
      <c r="N8" s="70">
        <v>100</v>
      </c>
      <c r="O8" s="70">
        <v>0</v>
      </c>
      <c r="P8" s="70">
        <v>0</v>
      </c>
      <c r="Q8" s="20"/>
      <c r="R8" s="31">
        <v>0</v>
      </c>
      <c r="S8" s="32">
        <f>R8*M8</f>
        <v>0</v>
      </c>
      <c r="T8" s="70">
        <v>175</v>
      </c>
      <c r="U8" s="70">
        <v>0</v>
      </c>
      <c r="V8" s="70">
        <v>0</v>
      </c>
      <c r="W8" s="42"/>
      <c r="X8" s="31">
        <v>0</v>
      </c>
      <c r="Y8" s="32">
        <f>X8*M8</f>
        <v>0</v>
      </c>
      <c r="Z8" s="20">
        <f>X8+R8</f>
        <v>0</v>
      </c>
      <c r="AA8" s="32">
        <f>Z8*M8</f>
        <v>0</v>
      </c>
      <c r="AB8" s="20"/>
      <c r="AC8" s="20" t="s">
        <v>388</v>
      </c>
      <c r="AD8" s="20">
        <v>0</v>
      </c>
    </row>
    <row r="9" spans="1:30" ht="12.75">
      <c r="A9" s="20">
        <v>12</v>
      </c>
      <c r="B9" s="20">
        <v>1</v>
      </c>
      <c r="C9" s="20" t="s">
        <v>37</v>
      </c>
      <c r="D9" s="20" t="s">
        <v>30</v>
      </c>
      <c r="E9" s="20">
        <v>75</v>
      </c>
      <c r="F9" s="20" t="s">
        <v>105</v>
      </c>
      <c r="G9" s="20" t="s">
        <v>33</v>
      </c>
      <c r="H9" s="20" t="s">
        <v>109</v>
      </c>
      <c r="I9" s="20" t="s">
        <v>33</v>
      </c>
      <c r="J9" s="46">
        <v>31228</v>
      </c>
      <c r="K9" s="20" t="s">
        <v>19</v>
      </c>
      <c r="L9" s="19">
        <v>74.75</v>
      </c>
      <c r="M9" s="51">
        <v>0.6559</v>
      </c>
      <c r="N9" s="20">
        <v>130</v>
      </c>
      <c r="O9" s="70">
        <v>135</v>
      </c>
      <c r="P9" s="20">
        <v>135</v>
      </c>
      <c r="Q9" s="42"/>
      <c r="R9" s="31">
        <v>135</v>
      </c>
      <c r="S9" s="32">
        <f>R9*M9</f>
        <v>88.54650000000001</v>
      </c>
      <c r="T9" s="20">
        <v>170</v>
      </c>
      <c r="U9" s="20">
        <v>0</v>
      </c>
      <c r="V9" s="20">
        <v>0</v>
      </c>
      <c r="W9" s="20"/>
      <c r="X9" s="31">
        <v>170</v>
      </c>
      <c r="Y9" s="32">
        <f>X9*M9</f>
        <v>111.503</v>
      </c>
      <c r="Z9" s="20">
        <f>X9+R9</f>
        <v>305</v>
      </c>
      <c r="AA9" s="32">
        <f>Z9*M9</f>
        <v>200.04950000000002</v>
      </c>
      <c r="AB9" s="20"/>
      <c r="AC9" s="20"/>
      <c r="AD9" s="20">
        <v>12</v>
      </c>
    </row>
    <row r="10" spans="1:30" ht="12.75">
      <c r="A10" s="20">
        <v>12</v>
      </c>
      <c r="B10" s="20">
        <v>1</v>
      </c>
      <c r="C10" s="20" t="s">
        <v>37</v>
      </c>
      <c r="D10" s="20" t="s">
        <v>30</v>
      </c>
      <c r="E10" s="20">
        <v>110</v>
      </c>
      <c r="F10" s="20" t="s">
        <v>98</v>
      </c>
      <c r="G10" s="20" t="s">
        <v>99</v>
      </c>
      <c r="H10" s="20" t="s">
        <v>49</v>
      </c>
      <c r="I10" s="20" t="s">
        <v>20</v>
      </c>
      <c r="J10" s="52">
        <v>28355</v>
      </c>
      <c r="K10" s="20" t="s">
        <v>19</v>
      </c>
      <c r="L10" s="19">
        <v>104.85</v>
      </c>
      <c r="M10" s="51">
        <v>0.5457</v>
      </c>
      <c r="N10" s="20">
        <v>150</v>
      </c>
      <c r="O10" s="20">
        <v>160</v>
      </c>
      <c r="P10" s="20">
        <v>170</v>
      </c>
      <c r="Q10" s="20"/>
      <c r="R10" s="31">
        <v>170</v>
      </c>
      <c r="S10" s="32">
        <f>R10*M10</f>
        <v>92.76899999999999</v>
      </c>
      <c r="T10" s="20">
        <v>180</v>
      </c>
      <c r="U10" s="20">
        <v>200</v>
      </c>
      <c r="V10" s="20">
        <v>220</v>
      </c>
      <c r="W10" s="42"/>
      <c r="X10" s="31">
        <v>220</v>
      </c>
      <c r="Y10" s="32">
        <f>X10*M10</f>
        <v>120.05399999999999</v>
      </c>
      <c r="Z10" s="20">
        <f>X10+R10</f>
        <v>390</v>
      </c>
      <c r="AA10" s="32">
        <f>Z10*M10</f>
        <v>212.82299999999998</v>
      </c>
      <c r="AB10" s="20"/>
      <c r="AC10" s="20" t="s">
        <v>84</v>
      </c>
      <c r="AD10" s="20">
        <v>12</v>
      </c>
    </row>
    <row r="11" spans="1:30" ht="12.75">
      <c r="A11" s="20">
        <v>12</v>
      </c>
      <c r="B11" s="20">
        <v>1</v>
      </c>
      <c r="C11" s="20" t="s">
        <v>37</v>
      </c>
      <c r="D11" s="20" t="s">
        <v>30</v>
      </c>
      <c r="E11" s="20">
        <v>110</v>
      </c>
      <c r="F11" s="20" t="s">
        <v>98</v>
      </c>
      <c r="G11" s="20" t="s">
        <v>99</v>
      </c>
      <c r="H11" s="20" t="s">
        <v>49</v>
      </c>
      <c r="I11" s="20" t="s">
        <v>20</v>
      </c>
      <c r="J11" s="52">
        <v>28355</v>
      </c>
      <c r="K11" s="20" t="s">
        <v>151</v>
      </c>
      <c r="L11" s="19">
        <v>104.85</v>
      </c>
      <c r="M11" s="51">
        <v>0.5441</v>
      </c>
      <c r="N11" s="20">
        <v>150</v>
      </c>
      <c r="O11" s="20">
        <v>160</v>
      </c>
      <c r="P11" s="20">
        <v>170</v>
      </c>
      <c r="Q11" s="20"/>
      <c r="R11" s="31">
        <v>170</v>
      </c>
      <c r="S11" s="32">
        <f>R11*M11</f>
        <v>92.497</v>
      </c>
      <c r="T11" s="20">
        <v>180</v>
      </c>
      <c r="U11" s="20">
        <v>200</v>
      </c>
      <c r="V11" s="20">
        <v>220</v>
      </c>
      <c r="W11" s="42"/>
      <c r="X11" s="31">
        <v>220</v>
      </c>
      <c r="Y11" s="32">
        <f>X11*M11</f>
        <v>119.70200000000001</v>
      </c>
      <c r="Z11" s="20">
        <f>X11+R11</f>
        <v>390</v>
      </c>
      <c r="AA11" s="32">
        <f>Z11*M11</f>
        <v>212.199</v>
      </c>
      <c r="AB11" s="20"/>
      <c r="AC11" s="20" t="s">
        <v>84</v>
      </c>
      <c r="AD11" s="20">
        <v>12</v>
      </c>
    </row>
    <row r="12" spans="1:30" s="40" customFormat="1" ht="12.75">
      <c r="A12" s="25"/>
      <c r="B12" s="25"/>
      <c r="C12" s="25"/>
      <c r="D12" s="25"/>
      <c r="E12" s="25"/>
      <c r="F12" s="25"/>
      <c r="G12" s="25"/>
      <c r="H12" s="25"/>
      <c r="I12" s="25"/>
      <c r="J12" s="21"/>
      <c r="L12" s="26"/>
      <c r="M12" s="30"/>
      <c r="N12" s="21"/>
      <c r="O12" s="25"/>
      <c r="P12" s="28"/>
      <c r="R12" s="25"/>
      <c r="S12" s="30"/>
      <c r="T12" s="25"/>
      <c r="U12" s="25"/>
      <c r="V12" s="28"/>
      <c r="X12" s="28"/>
      <c r="Y12" s="30"/>
      <c r="Z12" s="25"/>
      <c r="AA12" s="30"/>
      <c r="AB12" s="25"/>
      <c r="AC12" s="25"/>
      <c r="AD12" s="25"/>
    </row>
    <row r="13" spans="1:30" s="40" customFormat="1" ht="12.75">
      <c r="A13" s="25"/>
      <c r="B13" s="25"/>
      <c r="C13" s="25"/>
      <c r="D13" s="25"/>
      <c r="E13" s="25"/>
      <c r="F13" s="25"/>
      <c r="G13" s="25"/>
      <c r="H13" s="25"/>
      <c r="I13" s="25"/>
      <c r="J13" s="21"/>
      <c r="L13" s="26"/>
      <c r="M13" s="30"/>
      <c r="N13" s="21"/>
      <c r="O13" s="25"/>
      <c r="P13" s="28"/>
      <c r="R13" s="25"/>
      <c r="S13" s="30"/>
      <c r="T13" s="25"/>
      <c r="U13" s="25"/>
      <c r="V13" s="28"/>
      <c r="X13" s="28"/>
      <c r="Y13" s="30"/>
      <c r="Z13" s="25"/>
      <c r="AA13" s="30"/>
      <c r="AB13" s="25"/>
      <c r="AC13" s="25"/>
      <c r="AD13" s="25"/>
    </row>
    <row r="14" spans="1:30" s="40" customFormat="1" ht="12.75">
      <c r="A14" s="25"/>
      <c r="B14" s="25"/>
      <c r="C14" s="25"/>
      <c r="D14" s="25"/>
      <c r="E14" s="25"/>
      <c r="F14" s="25"/>
      <c r="G14" s="25"/>
      <c r="H14" s="25"/>
      <c r="I14" s="25"/>
      <c r="J14" s="21"/>
      <c r="L14" s="26"/>
      <c r="M14" s="30"/>
      <c r="N14" s="21"/>
      <c r="O14" s="25"/>
      <c r="P14" s="28"/>
      <c r="R14" s="25"/>
      <c r="S14" s="30"/>
      <c r="T14" s="25"/>
      <c r="U14" s="25"/>
      <c r="V14" s="28"/>
      <c r="X14" s="28"/>
      <c r="Y14" s="30"/>
      <c r="Z14" s="25"/>
      <c r="AA14" s="30"/>
      <c r="AB14" s="25"/>
      <c r="AC14" s="25"/>
      <c r="AD14" s="25"/>
    </row>
    <row r="15" spans="1:30" s="40" customFormat="1" ht="12.75">
      <c r="A15" s="25"/>
      <c r="B15" s="25"/>
      <c r="C15" s="25"/>
      <c r="D15" s="25"/>
      <c r="E15" s="25"/>
      <c r="F15" s="25"/>
      <c r="G15" s="25"/>
      <c r="H15" s="25"/>
      <c r="I15" s="25"/>
      <c r="J15" s="21"/>
      <c r="L15" s="26"/>
      <c r="M15" s="30"/>
      <c r="N15" s="21"/>
      <c r="O15" s="25"/>
      <c r="P15" s="28"/>
      <c r="R15" s="25"/>
      <c r="S15" s="30"/>
      <c r="T15" s="25"/>
      <c r="U15" s="25"/>
      <c r="V15" s="28"/>
      <c r="X15" s="28"/>
      <c r="Y15" s="30"/>
      <c r="Z15" s="25"/>
      <c r="AA15" s="30"/>
      <c r="AB15" s="25"/>
      <c r="AC15" s="25"/>
      <c r="AD15" s="25"/>
    </row>
  </sheetData>
  <sheetProtection/>
  <mergeCells count="19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D3:AD4"/>
    <mergeCell ref="M3:M4"/>
    <mergeCell ref="N3:S3"/>
    <mergeCell ref="T3:Y3"/>
    <mergeCell ref="Z3:AA3"/>
    <mergeCell ref="AB3:AB4"/>
    <mergeCell ref="AC3:A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6"/>
  <sheetViews>
    <sheetView zoomScale="85" zoomScaleNormal="85" zoomScalePageLayoutView="0" workbookViewId="0" topLeftCell="H1">
      <selection activeCell="W16" sqref="W6:X16"/>
    </sheetView>
  </sheetViews>
  <sheetFormatPr defaultColWidth="9.00390625" defaultRowHeight="12.75"/>
  <cols>
    <col min="1" max="1" width="5.00390625" style="25" bestFit="1" customWidth="1"/>
    <col min="2" max="2" width="6.00390625" style="25" bestFit="1" customWidth="1"/>
    <col min="3" max="3" width="7.75390625" style="25" customWidth="1"/>
    <col min="4" max="4" width="8.875" style="25" bestFit="1" customWidth="1"/>
    <col min="5" max="5" width="3.875" style="25" bestFit="1" customWidth="1"/>
    <col min="6" max="6" width="18.625" style="25" bestFit="1" customWidth="1"/>
    <col min="7" max="7" width="24.375" style="25" bestFit="1" customWidth="1"/>
    <col min="8" max="8" width="21.375" style="25" bestFit="1" customWidth="1"/>
    <col min="9" max="9" width="7.25390625" style="25" bestFit="1" customWidth="1"/>
    <col min="10" max="10" width="13.25390625" style="26" bestFit="1" customWidth="1"/>
    <col min="11" max="11" width="18.625" style="40" bestFit="1" customWidth="1"/>
    <col min="12" max="12" width="5.75390625" style="26" bestFit="1" customWidth="1"/>
    <col min="13" max="13" width="6.625" style="30" bestFit="1" customWidth="1"/>
    <col min="14" max="14" width="4.125" style="21" bestFit="1" customWidth="1"/>
    <col min="15" max="15" width="5.25390625" style="25" bestFit="1" customWidth="1"/>
    <col min="16" max="16" width="7.125" style="28" bestFit="1" customWidth="1"/>
    <col min="17" max="17" width="7.75390625" style="40" bestFit="1" customWidth="1"/>
    <col min="18" max="18" width="10.25390625" style="25" bestFit="1" customWidth="1"/>
    <col min="19" max="19" width="10.25390625" style="30" customWidth="1"/>
    <col min="20" max="20" width="14.625" style="25" bestFit="1" customWidth="1"/>
    <col min="21" max="21" width="10.25390625" style="25" bestFit="1" customWidth="1"/>
    <col min="22" max="22" width="21.375" style="28" bestFit="1" customWidth="1"/>
    <col min="23" max="23" width="14.625" style="40" bestFit="1" customWidth="1"/>
    <col min="24" max="24" width="5.00390625" style="28" bestFit="1" customWidth="1"/>
    <col min="25" max="25" width="12.00390625" style="30" customWidth="1"/>
    <col min="26" max="26" width="14.625" style="25" bestFit="1" customWidth="1"/>
    <col min="27" max="27" width="6.75390625" style="30" bestFit="1" customWidth="1"/>
    <col min="28" max="28" width="21.375" style="25" bestFit="1" customWidth="1"/>
    <col min="29" max="29" width="8.875" style="25" bestFit="1" customWidth="1"/>
    <col min="30" max="30" width="5.00390625" style="25" bestFit="1" customWidth="1"/>
    <col min="31" max="16384" width="9.125" style="25" customWidth="1"/>
  </cols>
  <sheetData>
    <row r="1" spans="3:22" ht="20.25">
      <c r="C1" s="35" t="s">
        <v>36</v>
      </c>
      <c r="D1" s="22"/>
      <c r="E1" s="22"/>
      <c r="F1" s="22"/>
      <c r="G1" s="22"/>
      <c r="H1" s="24"/>
      <c r="J1" s="23"/>
      <c r="K1" s="25"/>
      <c r="L1" s="23"/>
      <c r="M1" s="34"/>
      <c r="N1" s="33"/>
      <c r="O1" s="22"/>
      <c r="P1" s="22"/>
      <c r="Q1" s="24"/>
      <c r="R1" s="22"/>
      <c r="S1" s="34"/>
      <c r="V1" s="25"/>
    </row>
    <row r="2" spans="3:22" ht="21" thickBot="1">
      <c r="C2" s="35" t="s">
        <v>424</v>
      </c>
      <c r="D2" s="22"/>
      <c r="E2" s="22"/>
      <c r="F2" s="22"/>
      <c r="G2" s="22"/>
      <c r="H2" s="24"/>
      <c r="J2" s="23"/>
      <c r="K2" s="25"/>
      <c r="L2" s="23"/>
      <c r="M2" s="34"/>
      <c r="N2" s="33"/>
      <c r="O2" s="22"/>
      <c r="P2" s="22"/>
      <c r="Q2" s="24"/>
      <c r="R2" s="22"/>
      <c r="S2" s="34"/>
      <c r="V2" s="25"/>
    </row>
    <row r="3" spans="1:27" ht="12.75" customHeight="1">
      <c r="A3" s="13" t="s">
        <v>18</v>
      </c>
      <c r="B3" s="16" t="s">
        <v>8</v>
      </c>
      <c r="C3" s="140" t="s">
        <v>24</v>
      </c>
      <c r="D3" s="140" t="s">
        <v>25</v>
      </c>
      <c r="E3" s="16" t="s">
        <v>2</v>
      </c>
      <c r="F3" s="16" t="s">
        <v>3</v>
      </c>
      <c r="G3" s="16" t="s">
        <v>21</v>
      </c>
      <c r="H3" s="16" t="s">
        <v>10</v>
      </c>
      <c r="I3" s="7" t="s">
        <v>11</v>
      </c>
      <c r="J3" s="7" t="s">
        <v>7</v>
      </c>
      <c r="K3" s="7" t="s">
        <v>4</v>
      </c>
      <c r="L3" s="138" t="s">
        <v>1</v>
      </c>
      <c r="M3" s="2" t="s">
        <v>0</v>
      </c>
      <c r="N3" s="127" t="s">
        <v>14</v>
      </c>
      <c r="O3" s="128"/>
      <c r="P3" s="128"/>
      <c r="Q3" s="128"/>
      <c r="R3" s="128"/>
      <c r="S3" s="129"/>
      <c r="T3" s="127" t="s">
        <v>15</v>
      </c>
      <c r="U3" s="129"/>
      <c r="V3" s="130" t="s">
        <v>9</v>
      </c>
      <c r="W3" s="132" t="s">
        <v>32</v>
      </c>
      <c r="X3" s="13" t="s">
        <v>18</v>
      </c>
      <c r="Y3" s="25"/>
      <c r="AA3" s="25"/>
    </row>
    <row r="4" spans="1:24" s="27" customFormat="1" ht="13.5" customHeight="1">
      <c r="A4" s="5"/>
      <c r="B4" s="136"/>
      <c r="C4" s="136"/>
      <c r="D4" s="136"/>
      <c r="E4" s="136"/>
      <c r="F4" s="136"/>
      <c r="G4" s="136"/>
      <c r="H4" s="136"/>
      <c r="I4" s="137"/>
      <c r="J4" s="137"/>
      <c r="K4" s="137"/>
      <c r="L4" s="139"/>
      <c r="M4" s="1"/>
      <c r="N4" s="47">
        <v>1</v>
      </c>
      <c r="O4" s="48">
        <v>2</v>
      </c>
      <c r="P4" s="47">
        <v>3</v>
      </c>
      <c r="Q4" s="47">
        <v>4</v>
      </c>
      <c r="R4" s="47" t="s">
        <v>6</v>
      </c>
      <c r="S4" s="49" t="s">
        <v>0</v>
      </c>
      <c r="T4" s="47" t="s">
        <v>17</v>
      </c>
      <c r="U4" s="49" t="s">
        <v>0</v>
      </c>
      <c r="V4" s="131"/>
      <c r="W4" s="133"/>
      <c r="X4" s="5"/>
    </row>
    <row r="5" spans="1:27" ht="12.75">
      <c r="A5" s="20"/>
      <c r="B5" s="20"/>
      <c r="C5" s="20"/>
      <c r="D5" s="20"/>
      <c r="E5" s="20"/>
      <c r="F5" s="31"/>
      <c r="G5" s="31" t="s">
        <v>425</v>
      </c>
      <c r="H5" s="20"/>
      <c r="I5" s="20"/>
      <c r="J5" s="46"/>
      <c r="K5" s="20"/>
      <c r="L5" s="19"/>
      <c r="M5" s="32"/>
      <c r="N5" s="20"/>
      <c r="O5" s="20"/>
      <c r="P5" s="20"/>
      <c r="Q5" s="42"/>
      <c r="R5" s="31"/>
      <c r="S5" s="32"/>
      <c r="T5" s="20"/>
      <c r="U5" s="32"/>
      <c r="V5" s="20"/>
      <c r="W5" s="20"/>
      <c r="X5" s="20"/>
      <c r="Y5" s="25"/>
      <c r="AA5" s="25"/>
    </row>
    <row r="6" spans="1:27" ht="12.75">
      <c r="A6" s="44" t="s">
        <v>444</v>
      </c>
      <c r="B6" s="44" t="s">
        <v>443</v>
      </c>
      <c r="C6" s="20" t="s">
        <v>37</v>
      </c>
      <c r="D6" s="20" t="s">
        <v>30</v>
      </c>
      <c r="E6" s="20">
        <v>90</v>
      </c>
      <c r="F6" s="91" t="s">
        <v>426</v>
      </c>
      <c r="G6" s="20" t="s">
        <v>427</v>
      </c>
      <c r="H6" s="20" t="s">
        <v>23</v>
      </c>
      <c r="I6" s="20" t="s">
        <v>20</v>
      </c>
      <c r="J6" s="46">
        <v>31239</v>
      </c>
      <c r="K6" s="20" t="s">
        <v>19</v>
      </c>
      <c r="L6" s="19">
        <v>87.35</v>
      </c>
      <c r="M6" s="32"/>
      <c r="N6" s="20">
        <v>200</v>
      </c>
      <c r="O6" s="29">
        <v>225</v>
      </c>
      <c r="P6" s="20">
        <v>250</v>
      </c>
      <c r="Q6" s="42"/>
      <c r="R6" s="31">
        <v>250</v>
      </c>
      <c r="S6" s="32">
        <f>R6*M6</f>
        <v>0</v>
      </c>
      <c r="T6" s="20">
        <f>R6</f>
        <v>250</v>
      </c>
      <c r="U6" s="32">
        <f>T6*M6</f>
        <v>0</v>
      </c>
      <c r="V6" s="20"/>
      <c r="W6" s="20" t="s">
        <v>318</v>
      </c>
      <c r="X6" s="44" t="s">
        <v>444</v>
      </c>
      <c r="Y6" s="25"/>
      <c r="AA6" s="25"/>
    </row>
    <row r="7" spans="1:27" ht="12.75">
      <c r="A7" s="86" t="s">
        <v>444</v>
      </c>
      <c r="B7" s="87" t="s">
        <v>443</v>
      </c>
      <c r="C7" s="20" t="s">
        <v>37</v>
      </c>
      <c r="D7" s="20" t="s">
        <v>30</v>
      </c>
      <c r="E7" s="20">
        <v>90</v>
      </c>
      <c r="F7" s="92" t="s">
        <v>430</v>
      </c>
      <c r="G7" s="85" t="s">
        <v>427</v>
      </c>
      <c r="H7" s="85" t="s">
        <v>23</v>
      </c>
      <c r="I7" s="76" t="s">
        <v>20</v>
      </c>
      <c r="J7" s="88" t="s">
        <v>317</v>
      </c>
      <c r="K7" s="76" t="s">
        <v>19</v>
      </c>
      <c r="L7" s="89">
        <v>85</v>
      </c>
      <c r="M7" s="90"/>
      <c r="N7" s="20">
        <v>200</v>
      </c>
      <c r="O7" s="29">
        <v>225</v>
      </c>
      <c r="P7" s="20">
        <v>250</v>
      </c>
      <c r="Q7" s="42"/>
      <c r="R7" s="31">
        <v>250</v>
      </c>
      <c r="S7" s="32">
        <f>R7*M7</f>
        <v>0</v>
      </c>
      <c r="T7" s="20">
        <f>R7</f>
        <v>250</v>
      </c>
      <c r="U7" s="32">
        <f>T7*M7</f>
        <v>0</v>
      </c>
      <c r="V7" s="20"/>
      <c r="W7" s="20"/>
      <c r="X7" s="86" t="s">
        <v>444</v>
      </c>
      <c r="Y7" s="25"/>
      <c r="AA7" s="25"/>
    </row>
    <row r="8" spans="1:27" ht="12.75">
      <c r="A8" s="44" t="s">
        <v>444</v>
      </c>
      <c r="B8" s="44" t="s">
        <v>445</v>
      </c>
      <c r="C8" s="20" t="s">
        <v>37</v>
      </c>
      <c r="D8" s="20" t="s">
        <v>30</v>
      </c>
      <c r="E8" s="20">
        <v>90</v>
      </c>
      <c r="F8" s="84" t="s">
        <v>428</v>
      </c>
      <c r="G8" s="20" t="s">
        <v>427</v>
      </c>
      <c r="H8" s="20" t="s">
        <v>23</v>
      </c>
      <c r="I8" s="20" t="s">
        <v>20</v>
      </c>
      <c r="J8" s="46">
        <v>31632</v>
      </c>
      <c r="K8" s="20" t="s">
        <v>19</v>
      </c>
      <c r="L8" s="19">
        <v>84.25</v>
      </c>
      <c r="M8" s="32"/>
      <c r="N8" s="20">
        <v>160</v>
      </c>
      <c r="O8" s="29">
        <v>200</v>
      </c>
      <c r="P8" s="20">
        <v>230</v>
      </c>
      <c r="Q8" s="42"/>
      <c r="R8" s="31">
        <v>230</v>
      </c>
      <c r="S8" s="32">
        <f>R8*M8</f>
        <v>0</v>
      </c>
      <c r="T8" s="20">
        <f>R8</f>
        <v>230</v>
      </c>
      <c r="U8" s="32">
        <f>T8*M8</f>
        <v>0</v>
      </c>
      <c r="V8" s="20"/>
      <c r="W8" s="20"/>
      <c r="X8" s="44" t="s">
        <v>444</v>
      </c>
      <c r="Y8" s="25"/>
      <c r="AA8" s="25"/>
    </row>
    <row r="9" spans="1:27" ht="13.5" thickBot="1">
      <c r="A9" s="44" t="s">
        <v>444</v>
      </c>
      <c r="B9" s="44" t="s">
        <v>445</v>
      </c>
      <c r="C9" s="20" t="s">
        <v>37</v>
      </c>
      <c r="D9" s="20" t="s">
        <v>30</v>
      </c>
      <c r="E9" s="20">
        <v>90</v>
      </c>
      <c r="F9" s="84" t="s">
        <v>429</v>
      </c>
      <c r="G9" s="20" t="s">
        <v>427</v>
      </c>
      <c r="H9" s="20" t="s">
        <v>23</v>
      </c>
      <c r="I9" s="20" t="s">
        <v>20</v>
      </c>
      <c r="J9" s="46">
        <v>31583</v>
      </c>
      <c r="K9" s="20" t="s">
        <v>19</v>
      </c>
      <c r="L9" s="19">
        <v>72.2</v>
      </c>
      <c r="M9" s="32"/>
      <c r="N9" s="20">
        <v>160</v>
      </c>
      <c r="O9" s="29">
        <v>200</v>
      </c>
      <c r="P9" s="20">
        <v>230</v>
      </c>
      <c r="Q9" s="42"/>
      <c r="R9" s="31">
        <v>230</v>
      </c>
      <c r="S9" s="32">
        <f>R9*M9</f>
        <v>0</v>
      </c>
      <c r="T9" s="20">
        <f>R9</f>
        <v>230</v>
      </c>
      <c r="U9" s="32">
        <f>T9*M9</f>
        <v>0</v>
      </c>
      <c r="V9" s="20"/>
      <c r="W9" s="20"/>
      <c r="X9" s="44" t="s">
        <v>444</v>
      </c>
      <c r="Y9" s="25"/>
      <c r="AA9" s="25"/>
    </row>
    <row r="10" spans="1:27" ht="12.75">
      <c r="A10" s="13" t="s">
        <v>18</v>
      </c>
      <c r="B10" s="16" t="s">
        <v>8</v>
      </c>
      <c r="C10" s="7" t="s">
        <v>24</v>
      </c>
      <c r="D10" s="7" t="s">
        <v>25</v>
      </c>
      <c r="E10" s="16" t="s">
        <v>2</v>
      </c>
      <c r="F10" s="16" t="s">
        <v>3</v>
      </c>
      <c r="G10" s="16" t="s">
        <v>21</v>
      </c>
      <c r="H10" s="16" t="s">
        <v>10</v>
      </c>
      <c r="I10" s="7" t="s">
        <v>11</v>
      </c>
      <c r="J10" s="7" t="s">
        <v>7</v>
      </c>
      <c r="K10" s="7" t="s">
        <v>4</v>
      </c>
      <c r="L10" s="138" t="s">
        <v>1</v>
      </c>
      <c r="M10" s="2" t="s">
        <v>0</v>
      </c>
      <c r="N10" s="127" t="s">
        <v>440</v>
      </c>
      <c r="O10" s="128"/>
      <c r="P10" s="128"/>
      <c r="Q10" s="129"/>
      <c r="R10" s="50" t="s">
        <v>15</v>
      </c>
      <c r="S10" s="130"/>
      <c r="T10" s="132"/>
      <c r="U10" s="141"/>
      <c r="V10" s="130" t="s">
        <v>9</v>
      </c>
      <c r="W10" s="132" t="s">
        <v>32</v>
      </c>
      <c r="X10" s="13" t="s">
        <v>18</v>
      </c>
      <c r="Y10" s="25"/>
      <c r="AA10" s="25"/>
    </row>
    <row r="11" spans="1:27" ht="12.75">
      <c r="A11" s="5"/>
      <c r="B11" s="136"/>
      <c r="C11" s="137"/>
      <c r="D11" s="137"/>
      <c r="E11" s="136"/>
      <c r="F11" s="136"/>
      <c r="G11" s="136"/>
      <c r="H11" s="136"/>
      <c r="I11" s="137"/>
      <c r="J11" s="137"/>
      <c r="K11" s="137"/>
      <c r="L11" s="139"/>
      <c r="M11" s="1"/>
      <c r="N11" s="47" t="s">
        <v>1</v>
      </c>
      <c r="O11" s="48" t="s">
        <v>103</v>
      </c>
      <c r="P11" s="47" t="s">
        <v>104</v>
      </c>
      <c r="Q11" s="49" t="s">
        <v>441</v>
      </c>
      <c r="R11" s="47" t="s">
        <v>17</v>
      </c>
      <c r="S11" s="131"/>
      <c r="T11" s="133"/>
      <c r="U11" s="142"/>
      <c r="V11" s="131"/>
      <c r="W11" s="133"/>
      <c r="X11" s="5"/>
      <c r="Y11" s="25"/>
      <c r="AA11" s="25"/>
    </row>
    <row r="12" spans="1:27" ht="12.75" customHeight="1">
      <c r="A12" s="20"/>
      <c r="B12" s="20"/>
      <c r="C12" s="20"/>
      <c r="D12" s="20"/>
      <c r="E12" s="20"/>
      <c r="F12" s="31"/>
      <c r="G12" s="31" t="s">
        <v>431</v>
      </c>
      <c r="H12" s="20"/>
      <c r="I12" s="20"/>
      <c r="J12" s="46"/>
      <c r="K12" s="20"/>
      <c r="L12" s="19"/>
      <c r="M12" s="32"/>
      <c r="N12" s="20"/>
      <c r="O12" s="20"/>
      <c r="P12" s="31"/>
      <c r="Q12" s="32"/>
      <c r="R12" s="20"/>
      <c r="S12" s="20"/>
      <c r="T12" s="20"/>
      <c r="U12" s="20"/>
      <c r="V12" s="20"/>
      <c r="W12" s="20"/>
      <c r="X12" s="20"/>
      <c r="Y12" s="25"/>
      <c r="AA12" s="25"/>
    </row>
    <row r="13" spans="1:27" ht="13.5" thickBot="1">
      <c r="A13" s="20">
        <v>12</v>
      </c>
      <c r="B13" s="20">
        <v>1</v>
      </c>
      <c r="C13" s="20" t="s">
        <v>37</v>
      </c>
      <c r="D13" s="20" t="s">
        <v>30</v>
      </c>
      <c r="E13" s="20">
        <v>90</v>
      </c>
      <c r="F13" s="20" t="s">
        <v>432</v>
      </c>
      <c r="G13" s="20" t="s">
        <v>433</v>
      </c>
      <c r="H13" s="20" t="s">
        <v>23</v>
      </c>
      <c r="I13" s="20" t="s">
        <v>20</v>
      </c>
      <c r="J13" s="52">
        <v>28333</v>
      </c>
      <c r="K13" s="20" t="s">
        <v>19</v>
      </c>
      <c r="L13" s="19">
        <v>87.5</v>
      </c>
      <c r="M13" s="51"/>
      <c r="N13" s="20">
        <v>150</v>
      </c>
      <c r="O13" s="20">
        <v>21</v>
      </c>
      <c r="P13" s="31">
        <f>O13*N13</f>
        <v>3150</v>
      </c>
      <c r="Q13" s="32">
        <f>P13/L13</f>
        <v>36</v>
      </c>
      <c r="R13" s="20"/>
      <c r="S13" s="20"/>
      <c r="T13" s="20"/>
      <c r="U13" s="20"/>
      <c r="V13" s="20"/>
      <c r="W13" s="20" t="s">
        <v>434</v>
      </c>
      <c r="X13" s="20">
        <v>12</v>
      </c>
      <c r="Y13" s="25"/>
      <c r="AA13" s="25"/>
    </row>
    <row r="14" spans="1:27" ht="22.5">
      <c r="A14" s="63" t="s">
        <v>18</v>
      </c>
      <c r="B14" s="62" t="s">
        <v>8</v>
      </c>
      <c r="C14" s="62" t="s">
        <v>24</v>
      </c>
      <c r="D14" s="62" t="s">
        <v>25</v>
      </c>
      <c r="E14" s="62" t="s">
        <v>2</v>
      </c>
      <c r="F14" s="62" t="s">
        <v>3</v>
      </c>
      <c r="G14" s="62" t="s">
        <v>21</v>
      </c>
      <c r="H14" s="62" t="s">
        <v>10</v>
      </c>
      <c r="I14" s="62" t="s">
        <v>11</v>
      </c>
      <c r="J14" s="62" t="s">
        <v>7</v>
      </c>
      <c r="K14" s="62" t="s">
        <v>4</v>
      </c>
      <c r="L14" s="64" t="s">
        <v>1</v>
      </c>
      <c r="M14" s="65" t="s">
        <v>0</v>
      </c>
      <c r="N14" s="127" t="s">
        <v>439</v>
      </c>
      <c r="O14" s="128"/>
      <c r="P14" s="128"/>
      <c r="Q14" s="129"/>
      <c r="R14" s="50" t="s">
        <v>15</v>
      </c>
      <c r="S14" s="67"/>
      <c r="T14" s="66"/>
      <c r="U14" s="63"/>
      <c r="V14" s="67" t="s">
        <v>9</v>
      </c>
      <c r="W14" s="66" t="s">
        <v>32</v>
      </c>
      <c r="X14" s="63" t="s">
        <v>18</v>
      </c>
      <c r="Y14" s="25"/>
      <c r="AA14" s="25"/>
    </row>
    <row r="15" spans="1:27" ht="12.75">
      <c r="A15" s="20"/>
      <c r="B15" s="20"/>
      <c r="C15" s="20"/>
      <c r="D15" s="20"/>
      <c r="E15" s="20"/>
      <c r="F15" s="31"/>
      <c r="G15" s="31" t="s">
        <v>435</v>
      </c>
      <c r="H15" s="20"/>
      <c r="I15" s="20"/>
      <c r="J15" s="46"/>
      <c r="K15" s="20"/>
      <c r="L15" s="19"/>
      <c r="M15" s="32"/>
      <c r="N15" s="47" t="s">
        <v>1</v>
      </c>
      <c r="O15" s="48" t="s">
        <v>103</v>
      </c>
      <c r="P15" s="47" t="s">
        <v>104</v>
      </c>
      <c r="Q15" s="49" t="s">
        <v>0</v>
      </c>
      <c r="R15" s="20"/>
      <c r="S15" s="20"/>
      <c r="T15" s="20"/>
      <c r="U15" s="20"/>
      <c r="V15" s="20"/>
      <c r="W15" s="20"/>
      <c r="X15" s="20"/>
      <c r="Y15" s="25"/>
      <c r="AA15" s="25"/>
    </row>
    <row r="16" spans="1:27" ht="12.75">
      <c r="A16" s="20">
        <v>12</v>
      </c>
      <c r="B16" s="20">
        <v>1</v>
      </c>
      <c r="C16" s="20" t="s">
        <v>37</v>
      </c>
      <c r="D16" s="20" t="s">
        <v>30</v>
      </c>
      <c r="E16" s="20">
        <v>90</v>
      </c>
      <c r="F16" s="20" t="s">
        <v>436</v>
      </c>
      <c r="G16" s="20" t="s">
        <v>437</v>
      </c>
      <c r="H16" s="20" t="s">
        <v>23</v>
      </c>
      <c r="I16" s="20" t="s">
        <v>20</v>
      </c>
      <c r="J16" s="19" t="s">
        <v>438</v>
      </c>
      <c r="K16" s="20" t="s">
        <v>19</v>
      </c>
      <c r="L16" s="19">
        <v>84</v>
      </c>
      <c r="M16" s="32"/>
      <c r="N16" s="20">
        <v>85</v>
      </c>
      <c r="O16" s="20">
        <v>61</v>
      </c>
      <c r="P16" s="31">
        <f>O16*N16</f>
        <v>5185</v>
      </c>
      <c r="Q16" s="32">
        <f>P16*M16</f>
        <v>0</v>
      </c>
      <c r="R16" s="31"/>
      <c r="S16" s="32"/>
      <c r="T16" s="20"/>
      <c r="U16" s="32"/>
      <c r="V16" s="32"/>
      <c r="W16" s="20" t="s">
        <v>442</v>
      </c>
      <c r="X16" s="20">
        <v>12</v>
      </c>
      <c r="Y16" s="25"/>
      <c r="AA16" s="25"/>
    </row>
  </sheetData>
  <sheetProtection/>
  <mergeCells count="39">
    <mergeCell ref="L3:L4"/>
    <mergeCell ref="A3:A4"/>
    <mergeCell ref="B3:B4"/>
    <mergeCell ref="C3:C4"/>
    <mergeCell ref="D3:D4"/>
    <mergeCell ref="E3:E4"/>
    <mergeCell ref="F3:F4"/>
    <mergeCell ref="G10:G11"/>
    <mergeCell ref="H10:H11"/>
    <mergeCell ref="I10:I11"/>
    <mergeCell ref="M3:M4"/>
    <mergeCell ref="N3:S3"/>
    <mergeCell ref="T3:U3"/>
    <mergeCell ref="G3:G4"/>
    <mergeCell ref="H3:H4"/>
    <mergeCell ref="I3:I4"/>
    <mergeCell ref="J3:J4"/>
    <mergeCell ref="A10:A11"/>
    <mergeCell ref="B10:B11"/>
    <mergeCell ref="C10:C11"/>
    <mergeCell ref="D10:D11"/>
    <mergeCell ref="E10:E11"/>
    <mergeCell ref="F10:F11"/>
    <mergeCell ref="J10:J11"/>
    <mergeCell ref="K10:K11"/>
    <mergeCell ref="L10:L11"/>
    <mergeCell ref="M10:M11"/>
    <mergeCell ref="N10:Q10"/>
    <mergeCell ref="X3:X4"/>
    <mergeCell ref="V3:V4"/>
    <mergeCell ref="W3:W4"/>
    <mergeCell ref="X10:X11"/>
    <mergeCell ref="K3:K4"/>
    <mergeCell ref="S10:S11"/>
    <mergeCell ref="T10:T11"/>
    <mergeCell ref="U10:U11"/>
    <mergeCell ref="N14:Q14"/>
    <mergeCell ref="V10:V11"/>
    <mergeCell ref="W10:W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0"/>
  <sheetViews>
    <sheetView zoomScale="80" zoomScaleNormal="80" zoomScalePageLayoutView="0" workbookViewId="0" topLeftCell="C25">
      <selection activeCell="U6" sqref="U6:V60"/>
    </sheetView>
  </sheetViews>
  <sheetFormatPr defaultColWidth="9.00390625" defaultRowHeight="12.75"/>
  <cols>
    <col min="1" max="1" width="5.25390625" style="25" bestFit="1" customWidth="1"/>
    <col min="2" max="2" width="6.00390625" style="25" bestFit="1" customWidth="1"/>
    <col min="3" max="3" width="5.625" style="25" customWidth="1"/>
    <col min="4" max="4" width="8.875" style="25" customWidth="1"/>
    <col min="5" max="5" width="5.625" style="25" bestFit="1" customWidth="1"/>
    <col min="6" max="6" width="24.00390625" style="25" bestFit="1" customWidth="1"/>
    <col min="7" max="7" width="21.875" style="25" bestFit="1" customWidth="1"/>
    <col min="8" max="8" width="24.25390625" style="25" bestFit="1" customWidth="1"/>
    <col min="9" max="9" width="12.625" style="25" bestFit="1" customWidth="1"/>
    <col min="10" max="10" width="11.625" style="25" customWidth="1"/>
    <col min="11" max="11" width="13.25390625" style="25" customWidth="1"/>
    <col min="12" max="12" width="8.125" style="26" customWidth="1"/>
    <col min="13" max="13" width="9.00390625" style="30" customWidth="1"/>
    <col min="14" max="14" width="8.25390625" style="25" customWidth="1"/>
    <col min="15" max="15" width="8.75390625" style="25" customWidth="1"/>
    <col min="16" max="16" width="7.25390625" style="25" customWidth="1"/>
    <col min="17" max="17" width="6.00390625" style="25" bestFit="1" customWidth="1"/>
    <col min="18" max="18" width="6.625" style="25" bestFit="1" customWidth="1"/>
    <col min="19" max="19" width="11.125" style="30" customWidth="1"/>
    <col min="20" max="20" width="11.125" style="25" customWidth="1"/>
    <col min="21" max="21" width="18.25390625" style="25" bestFit="1" customWidth="1"/>
    <col min="22" max="16384" width="9.125" style="25" customWidth="1"/>
  </cols>
  <sheetData>
    <row r="1" spans="3:18" ht="20.25">
      <c r="C1" s="35" t="s">
        <v>36</v>
      </c>
      <c r="F1" s="77"/>
      <c r="G1" s="22"/>
      <c r="H1" s="22"/>
      <c r="I1" s="22"/>
      <c r="J1" s="24"/>
      <c r="L1" s="23"/>
      <c r="M1" s="71"/>
      <c r="N1" s="22"/>
      <c r="O1" s="22"/>
      <c r="P1" s="22"/>
      <c r="Q1" s="22"/>
      <c r="R1" s="40"/>
    </row>
    <row r="2" spans="3:19" s="41" customFormat="1" ht="21" thickBot="1">
      <c r="C2" s="35" t="s">
        <v>446</v>
      </c>
      <c r="F2" s="78"/>
      <c r="G2" s="22"/>
      <c r="H2" s="78"/>
      <c r="I2" s="22"/>
      <c r="J2" s="78"/>
      <c r="K2" s="78"/>
      <c r="L2" s="79"/>
      <c r="M2" s="80"/>
      <c r="N2" s="78"/>
      <c r="O2" s="78"/>
      <c r="P2" s="78"/>
      <c r="Q2" s="78"/>
      <c r="R2" s="81"/>
      <c r="S2" s="82"/>
    </row>
    <row r="3" spans="1:22" ht="12.75" customHeight="1">
      <c r="A3" s="13" t="s">
        <v>18</v>
      </c>
      <c r="B3" s="13" t="s">
        <v>8</v>
      </c>
      <c r="C3" s="16" t="s">
        <v>24</v>
      </c>
      <c r="D3" s="16" t="s">
        <v>25</v>
      </c>
      <c r="E3" s="16" t="s">
        <v>2</v>
      </c>
      <c r="F3" s="16" t="s">
        <v>3</v>
      </c>
      <c r="G3" s="16" t="s">
        <v>21</v>
      </c>
      <c r="H3" s="16" t="s">
        <v>10</v>
      </c>
      <c r="I3" s="16" t="s">
        <v>11</v>
      </c>
      <c r="J3" s="16" t="s">
        <v>7</v>
      </c>
      <c r="K3" s="16" t="s">
        <v>4</v>
      </c>
      <c r="L3" s="11" t="s">
        <v>1</v>
      </c>
      <c r="M3" s="9" t="s">
        <v>0</v>
      </c>
      <c r="N3" s="14" t="s">
        <v>182</v>
      </c>
      <c r="O3" s="14"/>
      <c r="P3" s="14"/>
      <c r="Q3" s="14"/>
      <c r="R3" s="14"/>
      <c r="S3" s="14"/>
      <c r="T3" s="18" t="s">
        <v>9</v>
      </c>
      <c r="U3" s="18" t="s">
        <v>32</v>
      </c>
      <c r="V3" s="13" t="s">
        <v>18</v>
      </c>
    </row>
    <row r="4" spans="1:22" s="27" customFormat="1" ht="12" thickBot="1">
      <c r="A4" s="5"/>
      <c r="B4" s="12"/>
      <c r="C4" s="15"/>
      <c r="D4" s="15"/>
      <c r="E4" s="15"/>
      <c r="F4" s="15"/>
      <c r="G4" s="15"/>
      <c r="H4" s="15"/>
      <c r="I4" s="15"/>
      <c r="J4" s="15"/>
      <c r="K4" s="15"/>
      <c r="L4" s="10"/>
      <c r="M4" s="8"/>
      <c r="N4" s="37">
        <v>1</v>
      </c>
      <c r="O4" s="37">
        <v>2</v>
      </c>
      <c r="P4" s="37">
        <v>3</v>
      </c>
      <c r="Q4" s="37">
        <v>4</v>
      </c>
      <c r="R4" s="83" t="s">
        <v>6</v>
      </c>
      <c r="S4" s="39" t="s">
        <v>0</v>
      </c>
      <c r="T4" s="17"/>
      <c r="U4" s="17"/>
      <c r="V4" s="5"/>
    </row>
    <row r="5" spans="1:22" ht="12.75">
      <c r="A5" s="20"/>
      <c r="B5" s="20"/>
      <c r="C5" s="20"/>
      <c r="D5" s="20"/>
      <c r="E5" s="20"/>
      <c r="F5" s="31" t="s">
        <v>383</v>
      </c>
      <c r="G5" s="31" t="s">
        <v>127</v>
      </c>
      <c r="H5" s="20"/>
      <c r="I5" s="20"/>
      <c r="J5" s="46"/>
      <c r="K5" s="20"/>
      <c r="L5" s="19"/>
      <c r="M5" s="32"/>
      <c r="N5" s="20"/>
      <c r="O5" s="20"/>
      <c r="P5" s="20"/>
      <c r="Q5" s="20"/>
      <c r="R5" s="20"/>
      <c r="S5" s="32"/>
      <c r="T5" s="20"/>
      <c r="U5" s="20"/>
      <c r="V5" s="20"/>
    </row>
    <row r="6" spans="1:22" ht="12.75">
      <c r="A6" s="20">
        <v>0</v>
      </c>
      <c r="B6" s="20" t="s">
        <v>172</v>
      </c>
      <c r="C6" s="20" t="s">
        <v>37</v>
      </c>
      <c r="D6" s="20" t="s">
        <v>447</v>
      </c>
      <c r="E6" s="20">
        <v>75</v>
      </c>
      <c r="F6" s="20" t="s">
        <v>454</v>
      </c>
      <c r="G6" s="20" t="s">
        <v>147</v>
      </c>
      <c r="H6" s="20" t="s">
        <v>35</v>
      </c>
      <c r="I6" s="20" t="s">
        <v>20</v>
      </c>
      <c r="J6" s="46">
        <v>33522</v>
      </c>
      <c r="K6" s="42" t="s">
        <v>19</v>
      </c>
      <c r="L6" s="19">
        <v>67.65</v>
      </c>
      <c r="M6" s="32">
        <v>0.7769</v>
      </c>
      <c r="N6" s="70">
        <v>35</v>
      </c>
      <c r="O6" s="70">
        <v>35</v>
      </c>
      <c r="P6" s="70">
        <v>35</v>
      </c>
      <c r="Q6" s="20"/>
      <c r="R6" s="20">
        <v>0</v>
      </c>
      <c r="S6" s="32">
        <f>R6*M6</f>
        <v>0</v>
      </c>
      <c r="T6" s="20"/>
      <c r="U6" s="20" t="s">
        <v>505</v>
      </c>
      <c r="V6" s="20">
        <v>0</v>
      </c>
    </row>
    <row r="7" spans="1:22" ht="12.75">
      <c r="A7" s="20">
        <v>12</v>
      </c>
      <c r="B7" s="20">
        <v>1</v>
      </c>
      <c r="C7" s="20" t="s">
        <v>37</v>
      </c>
      <c r="D7" s="20" t="s">
        <v>447</v>
      </c>
      <c r="E7" s="20" t="s">
        <v>500</v>
      </c>
      <c r="F7" s="20" t="s">
        <v>458</v>
      </c>
      <c r="G7" s="20" t="s">
        <v>459</v>
      </c>
      <c r="H7" s="20" t="s">
        <v>46</v>
      </c>
      <c r="I7" s="20" t="s">
        <v>20</v>
      </c>
      <c r="J7" s="44" t="s">
        <v>460</v>
      </c>
      <c r="K7" s="42" t="s">
        <v>151</v>
      </c>
      <c r="L7" s="19">
        <v>105</v>
      </c>
      <c r="M7" s="32">
        <v>0.5861</v>
      </c>
      <c r="N7" s="20">
        <v>80</v>
      </c>
      <c r="O7" s="20">
        <v>85</v>
      </c>
      <c r="P7" s="70">
        <v>90</v>
      </c>
      <c r="Q7" s="20"/>
      <c r="R7" s="20">
        <f>O7</f>
        <v>85</v>
      </c>
      <c r="S7" s="32">
        <f>R7*M7</f>
        <v>49.81849999999999</v>
      </c>
      <c r="T7" s="20"/>
      <c r="U7" s="20" t="s">
        <v>504</v>
      </c>
      <c r="V7" s="20">
        <v>12</v>
      </c>
    </row>
    <row r="8" spans="1:22" ht="12.75">
      <c r="A8" s="20">
        <v>12</v>
      </c>
      <c r="B8" s="20">
        <v>1</v>
      </c>
      <c r="C8" s="20" t="s">
        <v>37</v>
      </c>
      <c r="D8" s="20" t="s">
        <v>447</v>
      </c>
      <c r="E8" s="20" t="s">
        <v>500</v>
      </c>
      <c r="F8" s="20" t="s">
        <v>458</v>
      </c>
      <c r="G8" s="20" t="s">
        <v>459</v>
      </c>
      <c r="H8" s="20" t="s">
        <v>46</v>
      </c>
      <c r="I8" s="20" t="s">
        <v>20</v>
      </c>
      <c r="J8" s="44" t="s">
        <v>460</v>
      </c>
      <c r="K8" s="42" t="s">
        <v>19</v>
      </c>
      <c r="L8" s="19">
        <v>105</v>
      </c>
      <c r="M8" s="32">
        <v>0.5843</v>
      </c>
      <c r="N8" s="20">
        <v>80</v>
      </c>
      <c r="O8" s="20">
        <v>85</v>
      </c>
      <c r="P8" s="70">
        <v>90</v>
      </c>
      <c r="Q8" s="20"/>
      <c r="R8" s="20">
        <f>O8</f>
        <v>85</v>
      </c>
      <c r="S8" s="32">
        <f>R8*M8</f>
        <v>49.6655</v>
      </c>
      <c r="T8" s="20"/>
      <c r="U8" s="20" t="s">
        <v>504</v>
      </c>
      <c r="V8" s="20">
        <v>12</v>
      </c>
    </row>
    <row r="9" spans="1:22" ht="12.75">
      <c r="A9" s="20"/>
      <c r="B9" s="20"/>
      <c r="C9" s="20"/>
      <c r="D9" s="20"/>
      <c r="E9" s="20"/>
      <c r="F9" s="31" t="s">
        <v>383</v>
      </c>
      <c r="G9" s="31" t="s">
        <v>130</v>
      </c>
      <c r="H9" s="20"/>
      <c r="I9" s="20"/>
      <c r="J9" s="46"/>
      <c r="K9" s="20"/>
      <c r="L9" s="19"/>
      <c r="M9" s="32"/>
      <c r="N9" s="20"/>
      <c r="O9" s="20"/>
      <c r="P9" s="20"/>
      <c r="Q9" s="20"/>
      <c r="R9" s="20"/>
      <c r="S9" s="32"/>
      <c r="T9" s="20"/>
      <c r="U9" s="20"/>
      <c r="V9" s="20"/>
    </row>
    <row r="10" spans="1:22" ht="12.75">
      <c r="A10" s="20">
        <v>0</v>
      </c>
      <c r="B10" s="20" t="s">
        <v>172</v>
      </c>
      <c r="C10" s="20" t="s">
        <v>37</v>
      </c>
      <c r="D10" s="20" t="s">
        <v>447</v>
      </c>
      <c r="E10" s="20">
        <v>44</v>
      </c>
      <c r="F10" s="20" t="s">
        <v>451</v>
      </c>
      <c r="G10" s="20" t="s">
        <v>452</v>
      </c>
      <c r="H10" s="20" t="s">
        <v>23</v>
      </c>
      <c r="I10" s="20" t="s">
        <v>20</v>
      </c>
      <c r="J10" s="46">
        <v>39913</v>
      </c>
      <c r="K10" s="20" t="s">
        <v>137</v>
      </c>
      <c r="L10" s="19">
        <v>38</v>
      </c>
      <c r="M10" s="32">
        <v>1.6154</v>
      </c>
      <c r="N10" s="70">
        <v>30</v>
      </c>
      <c r="O10" s="70">
        <v>35</v>
      </c>
      <c r="P10" s="70">
        <v>35</v>
      </c>
      <c r="Q10" s="20"/>
      <c r="R10" s="20">
        <v>0</v>
      </c>
      <c r="S10" s="32">
        <f aca="true" t="shared" si="0" ref="S10:S34">R10*M10</f>
        <v>0</v>
      </c>
      <c r="T10" s="20"/>
      <c r="U10" s="20" t="s">
        <v>453</v>
      </c>
      <c r="V10" s="20">
        <v>0</v>
      </c>
    </row>
    <row r="11" spans="1:22" ht="12.75">
      <c r="A11" s="20">
        <v>12</v>
      </c>
      <c r="B11" s="20">
        <v>1</v>
      </c>
      <c r="C11" s="20" t="s">
        <v>37</v>
      </c>
      <c r="D11" s="20" t="s">
        <v>447</v>
      </c>
      <c r="E11" s="20">
        <v>52</v>
      </c>
      <c r="F11" s="20" t="s">
        <v>461</v>
      </c>
      <c r="G11" s="20" t="s">
        <v>33</v>
      </c>
      <c r="H11" s="20" t="s">
        <v>33</v>
      </c>
      <c r="I11" s="20" t="s">
        <v>33</v>
      </c>
      <c r="J11" s="46">
        <v>30715</v>
      </c>
      <c r="K11" s="42" t="s">
        <v>19</v>
      </c>
      <c r="L11" s="19">
        <v>50.65</v>
      </c>
      <c r="M11" s="32">
        <v>0.9826</v>
      </c>
      <c r="N11" s="20">
        <v>90</v>
      </c>
      <c r="O11" s="20">
        <v>102.5</v>
      </c>
      <c r="P11" s="70">
        <v>105</v>
      </c>
      <c r="Q11" s="20"/>
      <c r="R11" s="20">
        <f>P11</f>
        <v>105</v>
      </c>
      <c r="S11" s="32">
        <f t="shared" si="0"/>
        <v>103.173</v>
      </c>
      <c r="T11" s="20" t="s">
        <v>373</v>
      </c>
      <c r="U11" s="20"/>
      <c r="V11" s="20">
        <v>48</v>
      </c>
    </row>
    <row r="12" spans="1:22" ht="12.75">
      <c r="A12" s="20">
        <v>12</v>
      </c>
      <c r="B12" s="20">
        <v>1</v>
      </c>
      <c r="C12" s="20" t="s">
        <v>37</v>
      </c>
      <c r="D12" s="20" t="s">
        <v>447</v>
      </c>
      <c r="E12" s="20">
        <v>52</v>
      </c>
      <c r="F12" s="20" t="s">
        <v>456</v>
      </c>
      <c r="G12" s="20" t="s">
        <v>452</v>
      </c>
      <c r="H12" s="20" t="s">
        <v>23</v>
      </c>
      <c r="I12" s="20" t="s">
        <v>20</v>
      </c>
      <c r="J12" s="46">
        <v>38281</v>
      </c>
      <c r="K12" s="20" t="s">
        <v>137</v>
      </c>
      <c r="L12" s="19" t="s">
        <v>457</v>
      </c>
      <c r="M12" s="32">
        <v>1.2029</v>
      </c>
      <c r="N12" s="20">
        <v>30</v>
      </c>
      <c r="O12" s="20">
        <v>35</v>
      </c>
      <c r="P12" s="70">
        <v>42.5</v>
      </c>
      <c r="Q12" s="20"/>
      <c r="R12" s="20">
        <f>O12</f>
        <v>35</v>
      </c>
      <c r="S12" s="32">
        <f t="shared" si="0"/>
        <v>42.1015</v>
      </c>
      <c r="T12" s="20"/>
      <c r="U12" s="20" t="s">
        <v>453</v>
      </c>
      <c r="V12" s="20">
        <v>12</v>
      </c>
    </row>
    <row r="13" spans="1:22" ht="12.75">
      <c r="A13" s="20">
        <v>12</v>
      </c>
      <c r="B13" s="20">
        <v>1</v>
      </c>
      <c r="C13" s="20" t="s">
        <v>37</v>
      </c>
      <c r="D13" s="20" t="s">
        <v>447</v>
      </c>
      <c r="E13" s="20">
        <v>56</v>
      </c>
      <c r="F13" s="20" t="s">
        <v>455</v>
      </c>
      <c r="G13" s="20" t="s">
        <v>452</v>
      </c>
      <c r="H13" s="20" t="s">
        <v>23</v>
      </c>
      <c r="I13" s="20" t="s">
        <v>20</v>
      </c>
      <c r="J13" s="46">
        <v>38553</v>
      </c>
      <c r="K13" s="20" t="s">
        <v>137</v>
      </c>
      <c r="L13" s="19">
        <v>52.52</v>
      </c>
      <c r="M13" s="32">
        <v>1.1574</v>
      </c>
      <c r="N13" s="20">
        <v>30</v>
      </c>
      <c r="O13" s="20">
        <v>35</v>
      </c>
      <c r="P13" s="70">
        <v>40</v>
      </c>
      <c r="Q13" s="20"/>
      <c r="R13" s="20">
        <f>O13</f>
        <v>35</v>
      </c>
      <c r="S13" s="32">
        <f t="shared" si="0"/>
        <v>40.509</v>
      </c>
      <c r="T13" s="20"/>
      <c r="U13" s="20" t="s">
        <v>453</v>
      </c>
      <c r="V13" s="20">
        <v>12</v>
      </c>
    </row>
    <row r="14" spans="1:22" ht="12.75">
      <c r="A14" s="20">
        <v>12</v>
      </c>
      <c r="B14" s="20">
        <v>1</v>
      </c>
      <c r="C14" s="20" t="s">
        <v>37</v>
      </c>
      <c r="D14" s="20" t="s">
        <v>447</v>
      </c>
      <c r="E14" s="20">
        <v>67.5</v>
      </c>
      <c r="F14" s="20" t="s">
        <v>448</v>
      </c>
      <c r="G14" s="20" t="s">
        <v>49</v>
      </c>
      <c r="H14" s="20" t="s">
        <v>49</v>
      </c>
      <c r="I14" s="20" t="s">
        <v>20</v>
      </c>
      <c r="J14" s="46">
        <v>29936</v>
      </c>
      <c r="K14" s="20" t="s">
        <v>19</v>
      </c>
      <c r="L14" s="19">
        <v>67.15</v>
      </c>
      <c r="M14" s="32">
        <v>0.7287</v>
      </c>
      <c r="N14" s="20">
        <v>100</v>
      </c>
      <c r="O14" s="20">
        <v>117.5</v>
      </c>
      <c r="P14" s="70">
        <v>0</v>
      </c>
      <c r="Q14" s="20"/>
      <c r="R14" s="20">
        <f>O14</f>
        <v>117.5</v>
      </c>
      <c r="S14" s="32">
        <f t="shared" si="0"/>
        <v>85.62225000000001</v>
      </c>
      <c r="T14" s="20"/>
      <c r="U14" s="20" t="s">
        <v>449</v>
      </c>
      <c r="V14" s="20">
        <v>12</v>
      </c>
    </row>
    <row r="15" spans="1:22" ht="12.75">
      <c r="A15" s="20">
        <v>12</v>
      </c>
      <c r="B15" s="20">
        <v>1</v>
      </c>
      <c r="C15" s="20" t="s">
        <v>37</v>
      </c>
      <c r="D15" s="20" t="s">
        <v>447</v>
      </c>
      <c r="E15" s="20">
        <v>75</v>
      </c>
      <c r="F15" s="20" t="s">
        <v>473</v>
      </c>
      <c r="G15" s="20" t="s">
        <v>33</v>
      </c>
      <c r="H15" s="20" t="s">
        <v>33</v>
      </c>
      <c r="I15" s="20" t="s">
        <v>33</v>
      </c>
      <c r="J15" s="46">
        <v>34587</v>
      </c>
      <c r="K15" s="20" t="s">
        <v>19</v>
      </c>
      <c r="L15" s="19">
        <v>74.55</v>
      </c>
      <c r="M15" s="32">
        <v>0.6673</v>
      </c>
      <c r="N15" s="20">
        <v>122.5</v>
      </c>
      <c r="O15" s="20">
        <v>127.5</v>
      </c>
      <c r="P15" s="20">
        <v>132.5</v>
      </c>
      <c r="Q15" s="20"/>
      <c r="R15" s="20">
        <f>P15</f>
        <v>132.5</v>
      </c>
      <c r="S15" s="32">
        <f t="shared" si="0"/>
        <v>88.41725</v>
      </c>
      <c r="T15" s="20"/>
      <c r="U15" s="20" t="s">
        <v>474</v>
      </c>
      <c r="V15" s="20">
        <v>12</v>
      </c>
    </row>
    <row r="16" spans="1:22" ht="12.75">
      <c r="A16" s="20">
        <v>5</v>
      </c>
      <c r="B16" s="20">
        <v>2</v>
      </c>
      <c r="C16" s="20" t="s">
        <v>37</v>
      </c>
      <c r="D16" s="20" t="s">
        <v>447</v>
      </c>
      <c r="E16" s="20">
        <v>75</v>
      </c>
      <c r="F16" s="20" t="s">
        <v>470</v>
      </c>
      <c r="G16" s="20" t="s">
        <v>49</v>
      </c>
      <c r="H16" s="20" t="s">
        <v>49</v>
      </c>
      <c r="I16" s="20" t="s">
        <v>20</v>
      </c>
      <c r="J16" s="46">
        <v>32757</v>
      </c>
      <c r="K16" s="20" t="s">
        <v>19</v>
      </c>
      <c r="L16" s="19">
        <v>72.35</v>
      </c>
      <c r="M16" s="32">
        <v>0.6843</v>
      </c>
      <c r="N16" s="20">
        <v>117.5</v>
      </c>
      <c r="O16" s="70">
        <v>130</v>
      </c>
      <c r="P16" s="20">
        <v>130</v>
      </c>
      <c r="Q16" s="20"/>
      <c r="R16" s="20">
        <f>P16</f>
        <v>130</v>
      </c>
      <c r="S16" s="32">
        <f t="shared" si="0"/>
        <v>88.959</v>
      </c>
      <c r="T16" s="20" t="s">
        <v>374</v>
      </c>
      <c r="U16" s="20"/>
      <c r="V16" s="20">
        <v>20</v>
      </c>
    </row>
    <row r="17" spans="1:22" ht="12.75">
      <c r="A17" s="20">
        <v>3</v>
      </c>
      <c r="B17" s="20">
        <v>3</v>
      </c>
      <c r="C17" s="20" t="s">
        <v>37</v>
      </c>
      <c r="D17" s="20" t="s">
        <v>447</v>
      </c>
      <c r="E17" s="20">
        <v>75</v>
      </c>
      <c r="F17" s="20" t="s">
        <v>464</v>
      </c>
      <c r="G17" s="20" t="s">
        <v>116</v>
      </c>
      <c r="H17" s="20" t="s">
        <v>23</v>
      </c>
      <c r="I17" s="20" t="s">
        <v>20</v>
      </c>
      <c r="J17" s="46">
        <v>34402</v>
      </c>
      <c r="K17" s="20" t="s">
        <v>19</v>
      </c>
      <c r="L17" s="19">
        <v>73.35</v>
      </c>
      <c r="M17" s="32">
        <v>0.6767</v>
      </c>
      <c r="N17" s="20">
        <v>95</v>
      </c>
      <c r="O17" s="20">
        <v>105</v>
      </c>
      <c r="P17" s="20">
        <v>110</v>
      </c>
      <c r="Q17" s="20"/>
      <c r="R17" s="20">
        <f>P17</f>
        <v>110</v>
      </c>
      <c r="S17" s="32">
        <f t="shared" si="0"/>
        <v>74.437</v>
      </c>
      <c r="T17" s="20"/>
      <c r="U17" s="20"/>
      <c r="V17" s="20">
        <v>3</v>
      </c>
    </row>
    <row r="18" spans="1:22" ht="12.75">
      <c r="A18" s="20">
        <v>12</v>
      </c>
      <c r="B18" s="20">
        <v>1</v>
      </c>
      <c r="C18" s="20" t="s">
        <v>37</v>
      </c>
      <c r="D18" s="20" t="s">
        <v>447</v>
      </c>
      <c r="E18" s="20">
        <v>82.5</v>
      </c>
      <c r="F18" s="20" t="s">
        <v>465</v>
      </c>
      <c r="G18" s="20" t="s">
        <v>466</v>
      </c>
      <c r="H18" s="20" t="s">
        <v>23</v>
      </c>
      <c r="I18" s="20" t="s">
        <v>20</v>
      </c>
      <c r="J18" s="46">
        <v>32026</v>
      </c>
      <c r="K18" s="20" t="s">
        <v>19</v>
      </c>
      <c r="L18" s="19">
        <v>81.15</v>
      </c>
      <c r="M18" s="32">
        <v>0.6262</v>
      </c>
      <c r="N18" s="20">
        <v>105</v>
      </c>
      <c r="O18" s="20">
        <v>112.5</v>
      </c>
      <c r="P18" s="20">
        <v>120</v>
      </c>
      <c r="Q18" s="20"/>
      <c r="R18" s="20">
        <f>P18</f>
        <v>120</v>
      </c>
      <c r="S18" s="32">
        <f t="shared" si="0"/>
        <v>75.14399999999999</v>
      </c>
      <c r="T18" s="20"/>
      <c r="U18" s="20" t="s">
        <v>453</v>
      </c>
      <c r="V18" s="20">
        <v>12</v>
      </c>
    </row>
    <row r="19" spans="1:22" ht="12.75">
      <c r="A19" s="20">
        <v>5</v>
      </c>
      <c r="B19" s="20">
        <v>2</v>
      </c>
      <c r="C19" s="20" t="s">
        <v>37</v>
      </c>
      <c r="D19" s="20" t="s">
        <v>447</v>
      </c>
      <c r="E19" s="20">
        <v>82.5</v>
      </c>
      <c r="F19" s="20" t="s">
        <v>450</v>
      </c>
      <c r="G19" s="20" t="s">
        <v>33</v>
      </c>
      <c r="H19" s="20" t="s">
        <v>33</v>
      </c>
      <c r="I19" s="20" t="s">
        <v>33</v>
      </c>
      <c r="J19" s="46">
        <v>31947</v>
      </c>
      <c r="K19" s="42" t="s">
        <v>19</v>
      </c>
      <c r="L19" s="19">
        <v>79</v>
      </c>
      <c r="M19" s="32">
        <v>0.6388</v>
      </c>
      <c r="N19" s="20">
        <v>80</v>
      </c>
      <c r="O19" s="20">
        <v>105</v>
      </c>
      <c r="P19" s="70">
        <v>0</v>
      </c>
      <c r="Q19" s="20"/>
      <c r="R19" s="20">
        <f>O19</f>
        <v>105</v>
      </c>
      <c r="S19" s="32">
        <f t="shared" si="0"/>
        <v>67.074</v>
      </c>
      <c r="T19" s="20"/>
      <c r="U19" s="20"/>
      <c r="V19" s="20">
        <v>5</v>
      </c>
    </row>
    <row r="20" spans="1:22" ht="12.75">
      <c r="A20" s="20">
        <v>12</v>
      </c>
      <c r="B20" s="20">
        <v>1</v>
      </c>
      <c r="C20" s="20" t="s">
        <v>37</v>
      </c>
      <c r="D20" s="20" t="s">
        <v>447</v>
      </c>
      <c r="E20" s="20">
        <v>90</v>
      </c>
      <c r="F20" s="20" t="s">
        <v>480</v>
      </c>
      <c r="G20" s="20" t="s">
        <v>260</v>
      </c>
      <c r="H20" s="20" t="s">
        <v>260</v>
      </c>
      <c r="I20" s="20" t="s">
        <v>20</v>
      </c>
      <c r="J20" s="46">
        <v>35187</v>
      </c>
      <c r="K20" s="42" t="s">
        <v>118</v>
      </c>
      <c r="L20" s="19">
        <v>86.9</v>
      </c>
      <c r="M20" s="32">
        <v>0.5982</v>
      </c>
      <c r="N20" s="20">
        <v>150</v>
      </c>
      <c r="O20" s="20">
        <v>157.5</v>
      </c>
      <c r="P20" s="20">
        <v>162.5</v>
      </c>
      <c r="Q20" s="20"/>
      <c r="R20" s="20">
        <f>P20</f>
        <v>162.5</v>
      </c>
      <c r="S20" s="32">
        <f t="shared" si="0"/>
        <v>97.2075</v>
      </c>
      <c r="T20" s="20"/>
      <c r="U20" s="20" t="s">
        <v>344</v>
      </c>
      <c r="V20" s="20">
        <v>12</v>
      </c>
    </row>
    <row r="21" spans="1:22" ht="12.75">
      <c r="A21" s="20">
        <v>12</v>
      </c>
      <c r="B21" s="20">
        <v>1</v>
      </c>
      <c r="C21" s="20" t="s">
        <v>37</v>
      </c>
      <c r="D21" s="20" t="s">
        <v>447</v>
      </c>
      <c r="E21" s="20">
        <v>90</v>
      </c>
      <c r="F21" s="20" t="s">
        <v>478</v>
      </c>
      <c r="G21" s="20" t="s">
        <v>134</v>
      </c>
      <c r="H21" s="20" t="s">
        <v>23</v>
      </c>
      <c r="I21" s="20" t="s">
        <v>20</v>
      </c>
      <c r="J21" s="46">
        <v>23797</v>
      </c>
      <c r="K21" s="20" t="s">
        <v>123</v>
      </c>
      <c r="L21" s="19">
        <v>88.1</v>
      </c>
      <c r="M21" s="32">
        <v>0.7596</v>
      </c>
      <c r="N21" s="20">
        <v>140</v>
      </c>
      <c r="O21" s="20">
        <v>142.5</v>
      </c>
      <c r="P21" s="70">
        <v>145</v>
      </c>
      <c r="Q21" s="20"/>
      <c r="R21" s="20">
        <f>O21</f>
        <v>142.5</v>
      </c>
      <c r="S21" s="32">
        <f t="shared" si="0"/>
        <v>108.24300000000001</v>
      </c>
      <c r="T21" s="20"/>
      <c r="U21" s="20"/>
      <c r="V21" s="20">
        <v>12</v>
      </c>
    </row>
    <row r="22" spans="1:22" ht="12.75">
      <c r="A22" s="20">
        <v>12</v>
      </c>
      <c r="B22" s="20">
        <v>1</v>
      </c>
      <c r="C22" s="20" t="s">
        <v>37</v>
      </c>
      <c r="D22" s="20" t="s">
        <v>447</v>
      </c>
      <c r="E22" s="20">
        <v>90</v>
      </c>
      <c r="F22" s="20" t="s">
        <v>481</v>
      </c>
      <c r="G22" s="20" t="s">
        <v>62</v>
      </c>
      <c r="H22" s="20" t="s">
        <v>62</v>
      </c>
      <c r="I22" s="20" t="s">
        <v>20</v>
      </c>
      <c r="J22" s="46">
        <v>22300</v>
      </c>
      <c r="K22" s="20" t="s">
        <v>158</v>
      </c>
      <c r="L22" s="19">
        <v>89.1</v>
      </c>
      <c r="M22" s="32">
        <v>0.8716</v>
      </c>
      <c r="N22" s="20">
        <v>140</v>
      </c>
      <c r="O22" s="20">
        <v>145</v>
      </c>
      <c r="P22" s="70">
        <v>0</v>
      </c>
      <c r="Q22" s="20"/>
      <c r="R22" s="20">
        <f>O22</f>
        <v>145</v>
      </c>
      <c r="S22" s="32">
        <f t="shared" si="0"/>
        <v>126.382</v>
      </c>
      <c r="T22" s="20" t="s">
        <v>371</v>
      </c>
      <c r="U22" s="20"/>
      <c r="V22" s="20">
        <v>27</v>
      </c>
    </row>
    <row r="23" spans="1:22" ht="12.75">
      <c r="A23" s="20">
        <v>5</v>
      </c>
      <c r="B23" s="20">
        <v>2</v>
      </c>
      <c r="C23" s="20" t="s">
        <v>37</v>
      </c>
      <c r="D23" s="20" t="s">
        <v>447</v>
      </c>
      <c r="E23" s="20">
        <v>90</v>
      </c>
      <c r="F23" s="20" t="s">
        <v>468</v>
      </c>
      <c r="G23" s="20" t="s">
        <v>134</v>
      </c>
      <c r="H23" s="20" t="s">
        <v>23</v>
      </c>
      <c r="I23" s="20" t="s">
        <v>20</v>
      </c>
      <c r="J23" s="46">
        <v>22122</v>
      </c>
      <c r="K23" s="42" t="s">
        <v>158</v>
      </c>
      <c r="L23" s="19">
        <v>84</v>
      </c>
      <c r="M23" s="32">
        <v>0.939</v>
      </c>
      <c r="N23" s="20">
        <v>120</v>
      </c>
      <c r="O23" s="70">
        <v>125</v>
      </c>
      <c r="P23" s="20">
        <v>125</v>
      </c>
      <c r="Q23" s="20"/>
      <c r="R23" s="20">
        <f>P23</f>
        <v>125</v>
      </c>
      <c r="S23" s="32">
        <f t="shared" si="0"/>
        <v>117.375</v>
      </c>
      <c r="T23" s="20" t="s">
        <v>372</v>
      </c>
      <c r="U23" s="20" t="s">
        <v>503</v>
      </c>
      <c r="V23" s="20">
        <v>14</v>
      </c>
    </row>
    <row r="24" spans="1:22" ht="12.75">
      <c r="A24" s="20">
        <v>12</v>
      </c>
      <c r="B24" s="20">
        <v>1</v>
      </c>
      <c r="C24" s="20" t="s">
        <v>37</v>
      </c>
      <c r="D24" s="20" t="s">
        <v>447</v>
      </c>
      <c r="E24" s="20">
        <v>90</v>
      </c>
      <c r="F24" s="20" t="s">
        <v>467</v>
      </c>
      <c r="G24" s="20" t="s">
        <v>196</v>
      </c>
      <c r="H24" s="20" t="s">
        <v>196</v>
      </c>
      <c r="I24" s="20" t="s">
        <v>20</v>
      </c>
      <c r="J24" s="46">
        <v>18729</v>
      </c>
      <c r="K24" s="20" t="s">
        <v>171</v>
      </c>
      <c r="L24" s="19">
        <v>90</v>
      </c>
      <c r="M24" s="32">
        <v>1.1765</v>
      </c>
      <c r="N24" s="20">
        <v>112.5</v>
      </c>
      <c r="O24" s="20">
        <v>117.5</v>
      </c>
      <c r="P24" s="70">
        <v>122.5</v>
      </c>
      <c r="Q24" s="20"/>
      <c r="R24" s="20">
        <f>O24</f>
        <v>117.5</v>
      </c>
      <c r="S24" s="32">
        <f t="shared" si="0"/>
        <v>138.23875</v>
      </c>
      <c r="T24" s="20" t="s">
        <v>370</v>
      </c>
      <c r="U24" s="20"/>
      <c r="V24" s="20">
        <v>48</v>
      </c>
    </row>
    <row r="25" spans="1:22" ht="12.75">
      <c r="A25" s="20">
        <v>12</v>
      </c>
      <c r="B25" s="20">
        <v>1</v>
      </c>
      <c r="C25" s="20" t="s">
        <v>37</v>
      </c>
      <c r="D25" s="20" t="s">
        <v>447</v>
      </c>
      <c r="E25" s="20">
        <v>90</v>
      </c>
      <c r="F25" s="20" t="s">
        <v>108</v>
      </c>
      <c r="G25" s="20" t="s">
        <v>33</v>
      </c>
      <c r="H25" s="20" t="s">
        <v>33</v>
      </c>
      <c r="I25" s="20" t="s">
        <v>33</v>
      </c>
      <c r="J25" s="46">
        <v>29323</v>
      </c>
      <c r="K25" s="42" t="s">
        <v>19</v>
      </c>
      <c r="L25" s="19">
        <v>88.36</v>
      </c>
      <c r="M25" s="32">
        <v>0.5918</v>
      </c>
      <c r="N25" s="20">
        <v>142.5</v>
      </c>
      <c r="O25" s="20">
        <v>150</v>
      </c>
      <c r="P25" s="70">
        <v>0</v>
      </c>
      <c r="Q25" s="20"/>
      <c r="R25" s="20">
        <f>O25</f>
        <v>150</v>
      </c>
      <c r="S25" s="32">
        <f t="shared" si="0"/>
        <v>88.77</v>
      </c>
      <c r="T25" s="20" t="s">
        <v>375</v>
      </c>
      <c r="U25" s="20"/>
      <c r="V25" s="20">
        <v>21</v>
      </c>
    </row>
    <row r="26" spans="1:22" ht="12.75">
      <c r="A26" s="20">
        <v>12</v>
      </c>
      <c r="B26" s="20">
        <v>1</v>
      </c>
      <c r="C26" s="20" t="s">
        <v>37</v>
      </c>
      <c r="D26" s="20" t="s">
        <v>447</v>
      </c>
      <c r="E26" s="20">
        <v>90</v>
      </c>
      <c r="F26" s="20" t="s">
        <v>462</v>
      </c>
      <c r="G26" s="20" t="s">
        <v>452</v>
      </c>
      <c r="H26" s="20" t="s">
        <v>23</v>
      </c>
      <c r="I26" s="20" t="s">
        <v>20</v>
      </c>
      <c r="J26" s="46">
        <v>37562</v>
      </c>
      <c r="K26" s="42" t="s">
        <v>135</v>
      </c>
      <c r="L26" s="19">
        <v>89.8</v>
      </c>
      <c r="M26" s="32">
        <v>0.6916</v>
      </c>
      <c r="N26" s="20">
        <v>100</v>
      </c>
      <c r="O26" s="20">
        <v>105</v>
      </c>
      <c r="P26" s="20">
        <v>105</v>
      </c>
      <c r="Q26" s="20"/>
      <c r="R26" s="20">
        <f>P26</f>
        <v>105</v>
      </c>
      <c r="S26" s="32">
        <f t="shared" si="0"/>
        <v>72.618</v>
      </c>
      <c r="T26" s="20"/>
      <c r="U26" s="20" t="s">
        <v>463</v>
      </c>
      <c r="V26" s="20">
        <v>12</v>
      </c>
    </row>
    <row r="27" spans="1:22" ht="12.75">
      <c r="A27" s="20">
        <v>0</v>
      </c>
      <c r="B27" s="20" t="s">
        <v>172</v>
      </c>
      <c r="C27" s="20" t="s">
        <v>37</v>
      </c>
      <c r="D27" s="20" t="s">
        <v>447</v>
      </c>
      <c r="E27" s="20">
        <v>100</v>
      </c>
      <c r="F27" s="20" t="s">
        <v>482</v>
      </c>
      <c r="G27" s="20" t="s">
        <v>483</v>
      </c>
      <c r="H27" s="20" t="s">
        <v>23</v>
      </c>
      <c r="I27" s="20" t="s">
        <v>20</v>
      </c>
      <c r="J27" s="46">
        <v>25885</v>
      </c>
      <c r="K27" s="20" t="s">
        <v>52</v>
      </c>
      <c r="L27" s="19">
        <v>98.9</v>
      </c>
      <c r="M27" s="32">
        <v>0.608</v>
      </c>
      <c r="N27" s="70">
        <v>100</v>
      </c>
      <c r="O27" s="70">
        <v>0</v>
      </c>
      <c r="P27" s="70">
        <v>0</v>
      </c>
      <c r="Q27" s="20"/>
      <c r="R27" s="20">
        <v>0</v>
      </c>
      <c r="S27" s="32">
        <f t="shared" si="0"/>
        <v>0</v>
      </c>
      <c r="T27" s="20"/>
      <c r="U27" s="20" t="s">
        <v>484</v>
      </c>
      <c r="V27" s="20">
        <v>0</v>
      </c>
    </row>
    <row r="28" spans="1:22" ht="12.75">
      <c r="A28" s="20">
        <v>12</v>
      </c>
      <c r="B28" s="20">
        <v>1</v>
      </c>
      <c r="C28" s="20" t="s">
        <v>37</v>
      </c>
      <c r="D28" s="20" t="s">
        <v>447</v>
      </c>
      <c r="E28" s="20">
        <v>100</v>
      </c>
      <c r="F28" s="20" t="s">
        <v>475</v>
      </c>
      <c r="G28" s="20" t="s">
        <v>134</v>
      </c>
      <c r="H28" s="20" t="s">
        <v>23</v>
      </c>
      <c r="I28" s="20" t="s">
        <v>20</v>
      </c>
      <c r="J28" s="46">
        <v>21851</v>
      </c>
      <c r="K28" s="42" t="s">
        <v>158</v>
      </c>
      <c r="L28" s="19">
        <v>95.2</v>
      </c>
      <c r="M28" s="32">
        <v>0.8707</v>
      </c>
      <c r="N28" s="20">
        <v>120</v>
      </c>
      <c r="O28" s="20">
        <v>125</v>
      </c>
      <c r="P28" s="70">
        <v>135</v>
      </c>
      <c r="Q28" s="20"/>
      <c r="R28" s="20">
        <f>O28</f>
        <v>125</v>
      </c>
      <c r="S28" s="32">
        <f t="shared" si="0"/>
        <v>108.8375</v>
      </c>
      <c r="T28" s="20"/>
      <c r="U28" s="20" t="s">
        <v>502</v>
      </c>
      <c r="V28" s="20">
        <v>12</v>
      </c>
    </row>
    <row r="29" spans="1:22" ht="12.75">
      <c r="A29" s="20">
        <v>12</v>
      </c>
      <c r="B29" s="20">
        <v>1</v>
      </c>
      <c r="C29" s="20" t="s">
        <v>37</v>
      </c>
      <c r="D29" s="20" t="s">
        <v>447</v>
      </c>
      <c r="E29" s="20">
        <v>100</v>
      </c>
      <c r="F29" s="20" t="s">
        <v>485</v>
      </c>
      <c r="G29" s="20" t="s">
        <v>33</v>
      </c>
      <c r="H29" s="20" t="s">
        <v>33</v>
      </c>
      <c r="I29" s="20" t="s">
        <v>33</v>
      </c>
      <c r="J29" s="46">
        <v>30148</v>
      </c>
      <c r="K29" s="20" t="s">
        <v>19</v>
      </c>
      <c r="L29" s="19">
        <v>99.3</v>
      </c>
      <c r="M29" s="32">
        <v>0.5558</v>
      </c>
      <c r="N29" s="70">
        <v>150</v>
      </c>
      <c r="O29" s="20">
        <v>150</v>
      </c>
      <c r="P29" s="20">
        <v>157.5</v>
      </c>
      <c r="Q29" s="20"/>
      <c r="R29" s="20">
        <f>P29</f>
        <v>157.5</v>
      </c>
      <c r="S29" s="32">
        <f t="shared" si="0"/>
        <v>87.5385</v>
      </c>
      <c r="T29" s="20"/>
      <c r="U29" s="20"/>
      <c r="V29" s="20">
        <v>12</v>
      </c>
    </row>
    <row r="30" spans="1:22" ht="12.75">
      <c r="A30" s="20">
        <v>5</v>
      </c>
      <c r="B30" s="20">
        <v>2</v>
      </c>
      <c r="C30" s="20" t="s">
        <v>37</v>
      </c>
      <c r="D30" s="20" t="s">
        <v>447</v>
      </c>
      <c r="E30" s="20">
        <v>100</v>
      </c>
      <c r="F30" s="20" t="s">
        <v>479</v>
      </c>
      <c r="G30" s="20" t="s">
        <v>62</v>
      </c>
      <c r="H30" s="20" t="s">
        <v>62</v>
      </c>
      <c r="I30" s="20" t="s">
        <v>20</v>
      </c>
      <c r="J30" s="46">
        <v>33129</v>
      </c>
      <c r="K30" s="20" t="s">
        <v>19</v>
      </c>
      <c r="L30" s="19">
        <v>97.75</v>
      </c>
      <c r="M30" s="32">
        <v>0.5597</v>
      </c>
      <c r="N30" s="20">
        <v>142.5</v>
      </c>
      <c r="O30" s="20">
        <v>150</v>
      </c>
      <c r="P30" s="70">
        <v>155</v>
      </c>
      <c r="Q30" s="20"/>
      <c r="R30" s="20">
        <f>O30</f>
        <v>150</v>
      </c>
      <c r="S30" s="32">
        <f t="shared" si="0"/>
        <v>83.955</v>
      </c>
      <c r="T30" s="20"/>
      <c r="U30" s="20"/>
      <c r="V30" s="20">
        <v>5</v>
      </c>
    </row>
    <row r="31" spans="1:22" ht="12.75">
      <c r="A31" s="20">
        <v>12</v>
      </c>
      <c r="B31" s="20">
        <v>1</v>
      </c>
      <c r="C31" s="20" t="s">
        <v>37</v>
      </c>
      <c r="D31" s="20" t="s">
        <v>447</v>
      </c>
      <c r="E31" s="20">
        <v>100</v>
      </c>
      <c r="F31" s="20" t="s">
        <v>471</v>
      </c>
      <c r="G31" s="20" t="s">
        <v>134</v>
      </c>
      <c r="H31" s="20" t="s">
        <v>23</v>
      </c>
      <c r="I31" s="20" t="s">
        <v>20</v>
      </c>
      <c r="J31" s="46">
        <v>37338</v>
      </c>
      <c r="K31" s="20" t="s">
        <v>165</v>
      </c>
      <c r="L31" s="19">
        <v>95.5</v>
      </c>
      <c r="M31" s="32">
        <v>0.6399</v>
      </c>
      <c r="N31" s="20">
        <v>110</v>
      </c>
      <c r="O31" s="20">
        <v>120</v>
      </c>
      <c r="P31" s="70">
        <v>130</v>
      </c>
      <c r="Q31" s="20"/>
      <c r="R31" s="20">
        <f>O31</f>
        <v>120</v>
      </c>
      <c r="S31" s="32">
        <f t="shared" si="0"/>
        <v>76.788</v>
      </c>
      <c r="T31" s="20"/>
      <c r="U31" s="20" t="s">
        <v>472</v>
      </c>
      <c r="V31" s="20">
        <v>12</v>
      </c>
    </row>
    <row r="32" spans="1:22" ht="12.75">
      <c r="A32" s="20">
        <v>12</v>
      </c>
      <c r="B32" s="20">
        <v>1</v>
      </c>
      <c r="C32" s="20" t="s">
        <v>37</v>
      </c>
      <c r="D32" s="20" t="s">
        <v>447</v>
      </c>
      <c r="E32" s="20">
        <v>110</v>
      </c>
      <c r="F32" s="20" t="s">
        <v>98</v>
      </c>
      <c r="G32" s="20" t="s">
        <v>49</v>
      </c>
      <c r="H32" s="20" t="s">
        <v>49</v>
      </c>
      <c r="I32" s="20" t="s">
        <v>20</v>
      </c>
      <c r="J32" s="46">
        <v>28355</v>
      </c>
      <c r="K32" s="20" t="s">
        <v>151</v>
      </c>
      <c r="L32" s="19">
        <v>104.85</v>
      </c>
      <c r="M32" s="32">
        <v>0.5457</v>
      </c>
      <c r="N32" s="20">
        <v>135</v>
      </c>
      <c r="O32" s="20">
        <v>147.5</v>
      </c>
      <c r="P32" s="20">
        <v>155</v>
      </c>
      <c r="Q32" s="20"/>
      <c r="R32" s="20">
        <f>P32</f>
        <v>155</v>
      </c>
      <c r="S32" s="32">
        <f t="shared" si="0"/>
        <v>84.5835</v>
      </c>
      <c r="T32" s="20"/>
      <c r="U32" s="20" t="s">
        <v>84</v>
      </c>
      <c r="V32" s="20">
        <v>12</v>
      </c>
    </row>
    <row r="33" spans="1:22" ht="12.75">
      <c r="A33" s="20">
        <v>12</v>
      </c>
      <c r="B33" s="20">
        <v>1</v>
      </c>
      <c r="C33" s="20" t="s">
        <v>37</v>
      </c>
      <c r="D33" s="20" t="s">
        <v>447</v>
      </c>
      <c r="E33" s="20">
        <v>110</v>
      </c>
      <c r="F33" s="20" t="s">
        <v>469</v>
      </c>
      <c r="G33" s="20" t="s">
        <v>501</v>
      </c>
      <c r="H33" s="20" t="s">
        <v>23</v>
      </c>
      <c r="I33" s="20" t="s">
        <v>20</v>
      </c>
      <c r="J33" s="46">
        <v>20974</v>
      </c>
      <c r="K33" s="42" t="s">
        <v>53</v>
      </c>
      <c r="L33" s="19">
        <v>103</v>
      </c>
      <c r="M33" s="32">
        <v>0.9307</v>
      </c>
      <c r="N33" s="20">
        <v>120</v>
      </c>
      <c r="O33" s="20">
        <v>125</v>
      </c>
      <c r="P33" s="70">
        <v>127.5</v>
      </c>
      <c r="Q33" s="20"/>
      <c r="R33" s="20">
        <f>O33</f>
        <v>125</v>
      </c>
      <c r="S33" s="32">
        <f t="shared" si="0"/>
        <v>116.33749999999999</v>
      </c>
      <c r="T33" s="20"/>
      <c r="U33" s="20"/>
      <c r="V33" s="20">
        <v>12</v>
      </c>
    </row>
    <row r="34" spans="1:22" ht="12.75">
      <c r="A34" s="20">
        <v>12</v>
      </c>
      <c r="B34" s="20">
        <v>1</v>
      </c>
      <c r="C34" s="20" t="s">
        <v>37</v>
      </c>
      <c r="D34" s="20" t="s">
        <v>447</v>
      </c>
      <c r="E34" s="20">
        <v>125</v>
      </c>
      <c r="F34" s="20" t="s">
        <v>476</v>
      </c>
      <c r="G34" s="20" t="s">
        <v>196</v>
      </c>
      <c r="H34" s="20" t="s">
        <v>196</v>
      </c>
      <c r="I34" s="20" t="s">
        <v>20</v>
      </c>
      <c r="J34" s="46">
        <v>31930</v>
      </c>
      <c r="K34" s="20" t="s">
        <v>19</v>
      </c>
      <c r="L34" s="19">
        <v>120.4</v>
      </c>
      <c r="M34" s="32">
        <v>0.5266</v>
      </c>
      <c r="N34" s="70">
        <v>125</v>
      </c>
      <c r="O34" s="20">
        <v>125</v>
      </c>
      <c r="P34" s="70">
        <v>142.5</v>
      </c>
      <c r="Q34" s="20"/>
      <c r="R34" s="20">
        <f>O34</f>
        <v>125</v>
      </c>
      <c r="S34" s="32">
        <f t="shared" si="0"/>
        <v>65.82499999999999</v>
      </c>
      <c r="T34" s="20"/>
      <c r="U34" s="20" t="s">
        <v>477</v>
      </c>
      <c r="V34" s="20">
        <v>12</v>
      </c>
    </row>
    <row r="35" spans="1:22" ht="12.75">
      <c r="A35" s="20"/>
      <c r="B35" s="20"/>
      <c r="C35" s="20"/>
      <c r="D35" s="20"/>
      <c r="E35" s="20"/>
      <c r="F35" s="31" t="s">
        <v>124</v>
      </c>
      <c r="G35" s="31" t="s">
        <v>127</v>
      </c>
      <c r="H35" s="20"/>
      <c r="I35" s="20"/>
      <c r="J35" s="46"/>
      <c r="K35" s="20"/>
      <c r="L35" s="19"/>
      <c r="M35" s="32"/>
      <c r="N35" s="20"/>
      <c r="O35" s="20"/>
      <c r="P35" s="20"/>
      <c r="Q35" s="20"/>
      <c r="R35" s="20"/>
      <c r="S35" s="32"/>
      <c r="T35" s="20"/>
      <c r="U35" s="20"/>
      <c r="V35" s="20"/>
    </row>
    <row r="36" spans="1:22" ht="12.75">
      <c r="A36" s="20">
        <v>12</v>
      </c>
      <c r="B36" s="20">
        <v>1</v>
      </c>
      <c r="C36" s="20" t="s">
        <v>27</v>
      </c>
      <c r="D36" s="20" t="s">
        <v>447</v>
      </c>
      <c r="E36" s="20">
        <v>52</v>
      </c>
      <c r="F36" s="20" t="s">
        <v>487</v>
      </c>
      <c r="G36" s="20" t="s">
        <v>452</v>
      </c>
      <c r="H36" s="20" t="s">
        <v>23</v>
      </c>
      <c r="I36" s="20" t="s">
        <v>20</v>
      </c>
      <c r="J36" s="46">
        <v>39823</v>
      </c>
      <c r="K36" s="20" t="s">
        <v>137</v>
      </c>
      <c r="L36" s="19">
        <v>51.58</v>
      </c>
      <c r="M36" s="32">
        <v>1.1969</v>
      </c>
      <c r="N36" s="20">
        <v>25</v>
      </c>
      <c r="O36" s="20">
        <v>30</v>
      </c>
      <c r="P36" s="70">
        <v>37.5</v>
      </c>
      <c r="Q36" s="20"/>
      <c r="R36" s="20">
        <f>O36</f>
        <v>30</v>
      </c>
      <c r="S36" s="32">
        <f>R36*M36</f>
        <v>35.907000000000004</v>
      </c>
      <c r="T36" s="20"/>
      <c r="U36" s="20" t="s">
        <v>453</v>
      </c>
      <c r="V36" s="20">
        <v>12</v>
      </c>
    </row>
    <row r="37" spans="1:22" ht="12.75">
      <c r="A37" s="20">
        <v>12</v>
      </c>
      <c r="B37" s="20">
        <v>1</v>
      </c>
      <c r="C37" s="20" t="s">
        <v>27</v>
      </c>
      <c r="D37" s="20" t="s">
        <v>447</v>
      </c>
      <c r="E37" s="20">
        <v>56</v>
      </c>
      <c r="F37" s="20" t="s">
        <v>489</v>
      </c>
      <c r="G37" s="20" t="s">
        <v>466</v>
      </c>
      <c r="H37" s="20" t="s">
        <v>23</v>
      </c>
      <c r="I37" s="20" t="s">
        <v>20</v>
      </c>
      <c r="J37" s="46">
        <v>38069</v>
      </c>
      <c r="K37" s="42" t="s">
        <v>135</v>
      </c>
      <c r="L37" s="19">
        <v>55.58</v>
      </c>
      <c r="M37" s="32">
        <v>1.1205</v>
      </c>
      <c r="N37" s="20">
        <v>30</v>
      </c>
      <c r="O37" s="20">
        <v>35</v>
      </c>
      <c r="P37" s="20">
        <v>37.5</v>
      </c>
      <c r="Q37" s="20"/>
      <c r="R37" s="20">
        <f>P37</f>
        <v>37.5</v>
      </c>
      <c r="S37" s="32">
        <f>R37*M37</f>
        <v>42.018750000000004</v>
      </c>
      <c r="T37" s="20"/>
      <c r="U37" s="20" t="s">
        <v>453</v>
      </c>
      <c r="V37" s="20">
        <v>12</v>
      </c>
    </row>
    <row r="38" spans="1:22" ht="12.75">
      <c r="A38" s="20">
        <v>12</v>
      </c>
      <c r="B38" s="20">
        <v>1</v>
      </c>
      <c r="C38" s="20" t="s">
        <v>27</v>
      </c>
      <c r="D38" s="20" t="s">
        <v>447</v>
      </c>
      <c r="E38" s="20">
        <v>67.5</v>
      </c>
      <c r="F38" s="20" t="s">
        <v>66</v>
      </c>
      <c r="G38" s="20" t="s">
        <v>33</v>
      </c>
      <c r="H38" s="20" t="s">
        <v>109</v>
      </c>
      <c r="I38" s="20" t="s">
        <v>33</v>
      </c>
      <c r="J38" s="46">
        <v>28431</v>
      </c>
      <c r="K38" s="42" t="s">
        <v>19</v>
      </c>
      <c r="L38" s="19">
        <v>64.9</v>
      </c>
      <c r="M38" s="32">
        <v>0.8052</v>
      </c>
      <c r="N38" s="29">
        <v>75</v>
      </c>
      <c r="O38" s="20">
        <v>82.5</v>
      </c>
      <c r="P38" s="25">
        <v>0</v>
      </c>
      <c r="Q38" s="20"/>
      <c r="R38" s="20">
        <v>82.5</v>
      </c>
      <c r="S38" s="32">
        <f>R38*M38</f>
        <v>66.429</v>
      </c>
      <c r="T38" s="20"/>
      <c r="U38" s="20"/>
      <c r="V38" s="20">
        <v>12</v>
      </c>
    </row>
    <row r="39" spans="1:22" ht="12.75">
      <c r="A39" s="20"/>
      <c r="B39" s="20"/>
      <c r="C39" s="20"/>
      <c r="D39" s="20"/>
      <c r="E39" s="20"/>
      <c r="F39" s="31" t="s">
        <v>124</v>
      </c>
      <c r="G39" s="31" t="s">
        <v>130</v>
      </c>
      <c r="H39" s="20"/>
      <c r="I39" s="20"/>
      <c r="J39" s="46"/>
      <c r="K39" s="20"/>
      <c r="L39" s="19"/>
      <c r="M39" s="32"/>
      <c r="N39" s="20"/>
      <c r="O39" s="20"/>
      <c r="P39" s="20"/>
      <c r="Q39" s="20"/>
      <c r="R39" s="20"/>
      <c r="S39" s="32"/>
      <c r="T39" s="20"/>
      <c r="U39" s="20"/>
      <c r="V39" s="20"/>
    </row>
    <row r="40" spans="1:22" ht="12.75">
      <c r="A40" s="20">
        <v>12</v>
      </c>
      <c r="B40" s="20">
        <v>1</v>
      </c>
      <c r="C40" s="20" t="s">
        <v>27</v>
      </c>
      <c r="D40" s="20" t="s">
        <v>447</v>
      </c>
      <c r="E40" s="20">
        <v>44</v>
      </c>
      <c r="F40" s="20" t="s">
        <v>486</v>
      </c>
      <c r="G40" s="20" t="s">
        <v>452</v>
      </c>
      <c r="H40" s="20" t="s">
        <v>23</v>
      </c>
      <c r="I40" s="20" t="s">
        <v>20</v>
      </c>
      <c r="J40" s="46">
        <v>39021</v>
      </c>
      <c r="K40" s="20" t="s">
        <v>137</v>
      </c>
      <c r="L40" s="19">
        <v>38.2</v>
      </c>
      <c r="M40" s="32">
        <v>1.6154</v>
      </c>
      <c r="N40" s="20">
        <v>20</v>
      </c>
      <c r="O40" s="20">
        <v>22.5</v>
      </c>
      <c r="P40" s="20">
        <v>25</v>
      </c>
      <c r="Q40" s="20"/>
      <c r="R40" s="20">
        <f>P40</f>
        <v>25</v>
      </c>
      <c r="S40" s="32">
        <f aca="true" t="shared" si="1" ref="S40:S60">R40*M40</f>
        <v>40.385</v>
      </c>
      <c r="T40" s="20"/>
      <c r="U40" s="20"/>
      <c r="V40" s="20">
        <v>12</v>
      </c>
    </row>
    <row r="41" spans="1:22" ht="12.75">
      <c r="A41" s="20">
        <v>12</v>
      </c>
      <c r="B41" s="20">
        <v>1</v>
      </c>
      <c r="C41" s="20" t="s">
        <v>27</v>
      </c>
      <c r="D41" s="20" t="s">
        <v>447</v>
      </c>
      <c r="E41" s="20">
        <v>56</v>
      </c>
      <c r="F41" s="20" t="s">
        <v>488</v>
      </c>
      <c r="G41" s="20" t="s">
        <v>452</v>
      </c>
      <c r="H41" s="20" t="s">
        <v>23</v>
      </c>
      <c r="I41" s="20" t="s">
        <v>20</v>
      </c>
      <c r="J41" s="46">
        <v>38450</v>
      </c>
      <c r="K41" s="20" t="s">
        <v>137</v>
      </c>
      <c r="L41" s="19">
        <v>52.8</v>
      </c>
      <c r="M41" s="32">
        <v>1.1498</v>
      </c>
      <c r="N41" s="20">
        <v>30</v>
      </c>
      <c r="O41" s="20">
        <v>35</v>
      </c>
      <c r="P41" s="20">
        <v>40</v>
      </c>
      <c r="Q41" s="20"/>
      <c r="R41" s="20">
        <f>P41</f>
        <v>40</v>
      </c>
      <c r="S41" s="32">
        <f t="shared" si="1"/>
        <v>45.992</v>
      </c>
      <c r="T41" s="20"/>
      <c r="U41" s="20" t="s">
        <v>453</v>
      </c>
      <c r="V41" s="20">
        <v>12</v>
      </c>
    </row>
    <row r="42" spans="1:22" ht="12.75">
      <c r="A42" s="20">
        <v>12</v>
      </c>
      <c r="B42" s="20">
        <v>1</v>
      </c>
      <c r="C42" s="20" t="s">
        <v>27</v>
      </c>
      <c r="D42" s="20" t="s">
        <v>447</v>
      </c>
      <c r="E42" s="20">
        <v>67.5</v>
      </c>
      <c r="F42" s="20" t="s">
        <v>510</v>
      </c>
      <c r="G42" s="20" t="s">
        <v>452</v>
      </c>
      <c r="H42" s="20" t="s">
        <v>23</v>
      </c>
      <c r="I42" s="20" t="s">
        <v>20</v>
      </c>
      <c r="J42" s="46">
        <v>38262</v>
      </c>
      <c r="K42" s="20" t="s">
        <v>137</v>
      </c>
      <c r="L42" s="19">
        <v>62.5</v>
      </c>
      <c r="M42" s="32">
        <v>0.9596</v>
      </c>
      <c r="N42" s="20">
        <v>45</v>
      </c>
      <c r="O42" s="20">
        <v>50</v>
      </c>
      <c r="P42" s="70">
        <v>57.5</v>
      </c>
      <c r="Q42" s="20"/>
      <c r="R42" s="20">
        <f>O42</f>
        <v>50</v>
      </c>
      <c r="S42" s="32">
        <f t="shared" si="1"/>
        <v>47.980000000000004</v>
      </c>
      <c r="T42" s="20"/>
      <c r="U42" s="20"/>
      <c r="V42" s="20">
        <v>12</v>
      </c>
    </row>
    <row r="43" spans="1:22" ht="12.75">
      <c r="A43" s="20">
        <v>0</v>
      </c>
      <c r="B43" s="20" t="s">
        <v>172</v>
      </c>
      <c r="C43" s="20" t="s">
        <v>27</v>
      </c>
      <c r="D43" s="20" t="s">
        <v>447</v>
      </c>
      <c r="E43" s="20">
        <v>67.5</v>
      </c>
      <c r="F43" s="20" t="s">
        <v>190</v>
      </c>
      <c r="G43" s="20" t="s">
        <v>203</v>
      </c>
      <c r="H43" s="20" t="s">
        <v>23</v>
      </c>
      <c r="I43" s="20" t="s">
        <v>20</v>
      </c>
      <c r="J43" s="46">
        <v>36761</v>
      </c>
      <c r="K43" s="42" t="s">
        <v>142</v>
      </c>
      <c r="L43" s="19">
        <v>62</v>
      </c>
      <c r="M43" s="32">
        <v>0.8336</v>
      </c>
      <c r="N43" s="70">
        <v>30</v>
      </c>
      <c r="O43" s="70">
        <v>0</v>
      </c>
      <c r="P43" s="70">
        <v>0</v>
      </c>
      <c r="Q43" s="20"/>
      <c r="R43" s="20">
        <v>0</v>
      </c>
      <c r="S43" s="32">
        <f t="shared" si="1"/>
        <v>0</v>
      </c>
      <c r="T43" s="20"/>
      <c r="U43" s="20"/>
      <c r="V43" s="20">
        <v>0</v>
      </c>
    </row>
    <row r="44" spans="1:22" ht="12.75">
      <c r="A44" s="20">
        <v>12</v>
      </c>
      <c r="B44" s="20">
        <v>1</v>
      </c>
      <c r="C44" s="20" t="s">
        <v>27</v>
      </c>
      <c r="D44" s="20" t="s">
        <v>447</v>
      </c>
      <c r="E44" s="20">
        <v>75</v>
      </c>
      <c r="F44" s="20" t="s">
        <v>50</v>
      </c>
      <c r="G44" s="20" t="s">
        <v>33</v>
      </c>
      <c r="H44" s="20" t="s">
        <v>33</v>
      </c>
      <c r="I44" s="20" t="s">
        <v>33</v>
      </c>
      <c r="J44" s="46">
        <v>28639</v>
      </c>
      <c r="K44" s="20" t="s">
        <v>151</v>
      </c>
      <c r="L44" s="19">
        <v>74.35</v>
      </c>
      <c r="M44" s="32">
        <v>0.6694</v>
      </c>
      <c r="N44" s="20">
        <v>150</v>
      </c>
      <c r="O44" s="20">
        <v>157.5</v>
      </c>
      <c r="P44" s="20">
        <v>0</v>
      </c>
      <c r="Q44" s="20"/>
      <c r="R44" s="20">
        <f>O44</f>
        <v>157.5</v>
      </c>
      <c r="S44" s="32">
        <f t="shared" si="1"/>
        <v>105.4305</v>
      </c>
      <c r="T44" s="20"/>
      <c r="U44" s="20" t="s">
        <v>51</v>
      </c>
      <c r="V44" s="20">
        <v>12</v>
      </c>
    </row>
    <row r="45" spans="1:22" ht="12.75">
      <c r="A45" s="20">
        <v>12</v>
      </c>
      <c r="B45" s="20">
        <v>1</v>
      </c>
      <c r="C45" s="20" t="s">
        <v>27</v>
      </c>
      <c r="D45" s="20" t="s">
        <v>447</v>
      </c>
      <c r="E45" s="20">
        <v>75</v>
      </c>
      <c r="F45" s="20" t="s">
        <v>492</v>
      </c>
      <c r="G45" s="20" t="s">
        <v>33</v>
      </c>
      <c r="H45" s="20" t="s">
        <v>33</v>
      </c>
      <c r="I45" s="20" t="s">
        <v>33</v>
      </c>
      <c r="J45" s="46">
        <v>26334</v>
      </c>
      <c r="K45" s="42" t="s">
        <v>52</v>
      </c>
      <c r="L45" s="19">
        <v>74.2</v>
      </c>
      <c r="M45" s="32">
        <v>0.7163</v>
      </c>
      <c r="N45" s="20">
        <v>110</v>
      </c>
      <c r="O45" s="20">
        <v>0</v>
      </c>
      <c r="P45" s="20">
        <v>0</v>
      </c>
      <c r="Q45" s="20"/>
      <c r="R45" s="20">
        <f>N45</f>
        <v>110</v>
      </c>
      <c r="S45" s="32">
        <f t="shared" si="1"/>
        <v>78.793</v>
      </c>
      <c r="T45" s="20"/>
      <c r="U45" s="20"/>
      <c r="V45" s="20">
        <v>12</v>
      </c>
    </row>
    <row r="46" spans="1:22" ht="12.75">
      <c r="A46" s="20">
        <v>12</v>
      </c>
      <c r="B46" s="20">
        <v>1</v>
      </c>
      <c r="C46" s="20" t="s">
        <v>27</v>
      </c>
      <c r="D46" s="20" t="s">
        <v>447</v>
      </c>
      <c r="E46" s="20">
        <v>75</v>
      </c>
      <c r="F46" s="20" t="s">
        <v>50</v>
      </c>
      <c r="G46" s="20" t="s">
        <v>33</v>
      </c>
      <c r="H46" s="20" t="s">
        <v>33</v>
      </c>
      <c r="I46" s="20" t="s">
        <v>33</v>
      </c>
      <c r="J46" s="46">
        <v>28639</v>
      </c>
      <c r="K46" s="20" t="s">
        <v>19</v>
      </c>
      <c r="L46" s="19">
        <v>74.35</v>
      </c>
      <c r="M46" s="32">
        <v>0.6694</v>
      </c>
      <c r="N46" s="20">
        <v>150</v>
      </c>
      <c r="O46" s="20">
        <v>157.5</v>
      </c>
      <c r="P46" s="20">
        <v>0</v>
      </c>
      <c r="Q46" s="20"/>
      <c r="R46" s="20">
        <f>O46</f>
        <v>157.5</v>
      </c>
      <c r="S46" s="32">
        <f t="shared" si="1"/>
        <v>105.4305</v>
      </c>
      <c r="T46" s="20"/>
      <c r="U46" s="20" t="s">
        <v>51</v>
      </c>
      <c r="V46" s="20">
        <v>12</v>
      </c>
    </row>
    <row r="47" spans="1:22" ht="12.75">
      <c r="A47" s="20">
        <v>5</v>
      </c>
      <c r="B47" s="20">
        <v>2</v>
      </c>
      <c r="C47" s="20" t="s">
        <v>27</v>
      </c>
      <c r="D47" s="20" t="s">
        <v>447</v>
      </c>
      <c r="E47" s="20">
        <v>75</v>
      </c>
      <c r="F47" s="20" t="s">
        <v>491</v>
      </c>
      <c r="G47" s="20" t="s">
        <v>466</v>
      </c>
      <c r="H47" s="20" t="s">
        <v>23</v>
      </c>
      <c r="I47" s="20" t="s">
        <v>20</v>
      </c>
      <c r="J47" s="46">
        <v>33712</v>
      </c>
      <c r="K47" s="20" t="s">
        <v>19</v>
      </c>
      <c r="L47" s="19">
        <v>71</v>
      </c>
      <c r="M47" s="32">
        <v>0.6947</v>
      </c>
      <c r="N47" s="20">
        <v>95</v>
      </c>
      <c r="O47" s="20">
        <v>105</v>
      </c>
      <c r="P47" s="20">
        <v>110</v>
      </c>
      <c r="Q47" s="20"/>
      <c r="R47" s="20">
        <f>P47</f>
        <v>110</v>
      </c>
      <c r="S47" s="32">
        <f t="shared" si="1"/>
        <v>76.417</v>
      </c>
      <c r="T47" s="20"/>
      <c r="U47" s="20"/>
      <c r="V47" s="20">
        <v>5</v>
      </c>
    </row>
    <row r="48" spans="1:22" ht="12.75">
      <c r="A48" s="20">
        <v>12</v>
      </c>
      <c r="B48" s="20">
        <v>1</v>
      </c>
      <c r="C48" s="20" t="s">
        <v>27</v>
      </c>
      <c r="D48" s="20" t="s">
        <v>447</v>
      </c>
      <c r="E48" s="20">
        <v>82.5</v>
      </c>
      <c r="F48" s="20" t="s">
        <v>493</v>
      </c>
      <c r="G48" s="20" t="s">
        <v>134</v>
      </c>
      <c r="H48" s="20" t="s">
        <v>23</v>
      </c>
      <c r="I48" s="20" t="s">
        <v>20</v>
      </c>
      <c r="J48" s="46">
        <v>24599</v>
      </c>
      <c r="K48" s="20" t="s">
        <v>123</v>
      </c>
      <c r="L48" s="19">
        <v>81.15</v>
      </c>
      <c r="M48" s="32">
        <v>0.7539</v>
      </c>
      <c r="N48" s="20">
        <v>140</v>
      </c>
      <c r="O48" s="20">
        <v>142.5</v>
      </c>
      <c r="P48" s="20">
        <v>145</v>
      </c>
      <c r="Q48" s="20"/>
      <c r="R48" s="20">
        <f>P48</f>
        <v>145</v>
      </c>
      <c r="S48" s="32">
        <f t="shared" si="1"/>
        <v>109.3155</v>
      </c>
      <c r="T48" s="20" t="s">
        <v>371</v>
      </c>
      <c r="U48" s="20"/>
      <c r="V48" s="20">
        <v>27</v>
      </c>
    </row>
    <row r="49" spans="1:22" ht="12.75">
      <c r="A49" s="20">
        <v>5</v>
      </c>
      <c r="B49" s="20">
        <v>2</v>
      </c>
      <c r="C49" s="20" t="s">
        <v>27</v>
      </c>
      <c r="D49" s="20" t="s">
        <v>447</v>
      </c>
      <c r="E49" s="20">
        <v>82.5</v>
      </c>
      <c r="F49" s="20" t="s">
        <v>490</v>
      </c>
      <c r="G49" s="20" t="s">
        <v>452</v>
      </c>
      <c r="H49" s="20" t="s">
        <v>23</v>
      </c>
      <c r="I49" s="20" t="s">
        <v>20</v>
      </c>
      <c r="J49" s="46">
        <v>23878</v>
      </c>
      <c r="K49" s="20" t="s">
        <v>123</v>
      </c>
      <c r="L49" s="19">
        <v>79.75</v>
      </c>
      <c r="M49" s="32">
        <v>0.8123</v>
      </c>
      <c r="N49" s="20">
        <v>85</v>
      </c>
      <c r="O49" s="20">
        <v>95</v>
      </c>
      <c r="P49" s="70">
        <v>100</v>
      </c>
      <c r="Q49" s="20"/>
      <c r="R49" s="20">
        <f>O49</f>
        <v>95</v>
      </c>
      <c r="S49" s="32">
        <f t="shared" si="1"/>
        <v>77.16850000000001</v>
      </c>
      <c r="T49" s="20"/>
      <c r="U49" s="20" t="s">
        <v>453</v>
      </c>
      <c r="V49" s="20">
        <v>5</v>
      </c>
    </row>
    <row r="50" spans="1:22" ht="12.75">
      <c r="A50" s="20">
        <v>12</v>
      </c>
      <c r="B50" s="20">
        <v>1</v>
      </c>
      <c r="C50" s="20" t="s">
        <v>27</v>
      </c>
      <c r="D50" s="20" t="s">
        <v>447</v>
      </c>
      <c r="E50" s="20">
        <v>90</v>
      </c>
      <c r="F50" s="20" t="s">
        <v>468</v>
      </c>
      <c r="G50" s="20" t="s">
        <v>134</v>
      </c>
      <c r="H50" s="20" t="s">
        <v>23</v>
      </c>
      <c r="I50" s="20" t="s">
        <v>20</v>
      </c>
      <c r="J50" s="46">
        <v>22122</v>
      </c>
      <c r="K50" s="42" t="s">
        <v>158</v>
      </c>
      <c r="L50" s="19">
        <v>84</v>
      </c>
      <c r="M50" s="32">
        <v>0.939</v>
      </c>
      <c r="N50" s="20">
        <v>120</v>
      </c>
      <c r="O50" s="70">
        <v>125</v>
      </c>
      <c r="P50" s="20">
        <v>125</v>
      </c>
      <c r="Q50" s="20"/>
      <c r="R50" s="20">
        <f>P50</f>
        <v>125</v>
      </c>
      <c r="S50" s="32">
        <f t="shared" si="1"/>
        <v>117.375</v>
      </c>
      <c r="T50" s="20" t="s">
        <v>370</v>
      </c>
      <c r="U50" s="20"/>
      <c r="V50" s="20">
        <v>48</v>
      </c>
    </row>
    <row r="51" spans="1:22" ht="12.75">
      <c r="A51" s="20">
        <v>12</v>
      </c>
      <c r="B51" s="20">
        <v>1</v>
      </c>
      <c r="C51" s="20" t="s">
        <v>27</v>
      </c>
      <c r="D51" s="20" t="s">
        <v>447</v>
      </c>
      <c r="E51" s="20">
        <v>100</v>
      </c>
      <c r="F51" s="20" t="s">
        <v>475</v>
      </c>
      <c r="G51" s="20" t="s">
        <v>134</v>
      </c>
      <c r="H51" s="20" t="s">
        <v>23</v>
      </c>
      <c r="I51" s="20" t="s">
        <v>20</v>
      </c>
      <c r="J51" s="46">
        <v>21851</v>
      </c>
      <c r="K51" s="42" t="s">
        <v>158</v>
      </c>
      <c r="L51" s="19">
        <v>95.2</v>
      </c>
      <c r="M51" s="32">
        <v>0.8707</v>
      </c>
      <c r="N51" s="20">
        <v>120</v>
      </c>
      <c r="O51" s="20">
        <v>125</v>
      </c>
      <c r="P51" s="70">
        <v>135</v>
      </c>
      <c r="Q51" s="20"/>
      <c r="R51" s="20">
        <f>O51</f>
        <v>125</v>
      </c>
      <c r="S51" s="32">
        <f t="shared" si="1"/>
        <v>108.8375</v>
      </c>
      <c r="T51" s="20" t="s">
        <v>372</v>
      </c>
      <c r="U51" s="20"/>
      <c r="V51" s="20">
        <v>21</v>
      </c>
    </row>
    <row r="52" spans="1:22" ht="12.75">
      <c r="A52" s="20">
        <v>12</v>
      </c>
      <c r="B52" s="20">
        <v>1</v>
      </c>
      <c r="C52" s="20" t="s">
        <v>27</v>
      </c>
      <c r="D52" s="20" t="s">
        <v>447</v>
      </c>
      <c r="E52" s="20">
        <v>100</v>
      </c>
      <c r="F52" s="20" t="s">
        <v>496</v>
      </c>
      <c r="G52" s="20" t="s">
        <v>357</v>
      </c>
      <c r="H52" s="20" t="s">
        <v>23</v>
      </c>
      <c r="I52" s="20" t="s">
        <v>20</v>
      </c>
      <c r="J52" s="46">
        <v>32153</v>
      </c>
      <c r="K52" s="20" t="s">
        <v>19</v>
      </c>
      <c r="L52" s="19">
        <v>99.6</v>
      </c>
      <c r="M52" s="32">
        <v>0.555</v>
      </c>
      <c r="N52" s="20">
        <v>190</v>
      </c>
      <c r="O52" s="20">
        <v>205</v>
      </c>
      <c r="P52" s="70">
        <v>210</v>
      </c>
      <c r="Q52" s="20"/>
      <c r="R52" s="20">
        <f>O52</f>
        <v>205</v>
      </c>
      <c r="S52" s="32">
        <f t="shared" si="1"/>
        <v>113.775</v>
      </c>
      <c r="T52" s="20" t="s">
        <v>374</v>
      </c>
      <c r="U52" s="20"/>
      <c r="V52" s="20">
        <v>27</v>
      </c>
    </row>
    <row r="53" spans="1:22" ht="12.75">
      <c r="A53" s="20">
        <v>12</v>
      </c>
      <c r="B53" s="20">
        <v>1</v>
      </c>
      <c r="C53" s="20" t="s">
        <v>27</v>
      </c>
      <c r="D53" s="20" t="s">
        <v>447</v>
      </c>
      <c r="E53" s="20">
        <v>100</v>
      </c>
      <c r="F53" s="20" t="s">
        <v>471</v>
      </c>
      <c r="G53" s="20" t="s">
        <v>134</v>
      </c>
      <c r="H53" s="20" t="s">
        <v>23</v>
      </c>
      <c r="I53" s="20" t="s">
        <v>20</v>
      </c>
      <c r="J53" s="46">
        <v>37338</v>
      </c>
      <c r="K53" s="20" t="s">
        <v>165</v>
      </c>
      <c r="L53" s="19">
        <v>95.5</v>
      </c>
      <c r="M53" s="32">
        <v>0.6399</v>
      </c>
      <c r="N53" s="20">
        <v>110</v>
      </c>
      <c r="O53" s="20">
        <v>120</v>
      </c>
      <c r="P53" s="70">
        <v>130</v>
      </c>
      <c r="Q53" s="20"/>
      <c r="R53" s="20">
        <f>O53</f>
        <v>120</v>
      </c>
      <c r="S53" s="32">
        <f t="shared" si="1"/>
        <v>76.788</v>
      </c>
      <c r="T53" s="20"/>
      <c r="U53" s="20" t="s">
        <v>472</v>
      </c>
      <c r="V53" s="20">
        <v>12</v>
      </c>
    </row>
    <row r="54" spans="1:22" ht="12.75">
      <c r="A54" s="20">
        <v>12</v>
      </c>
      <c r="B54" s="20">
        <v>1</v>
      </c>
      <c r="C54" s="20" t="s">
        <v>27</v>
      </c>
      <c r="D54" s="20" t="s">
        <v>447</v>
      </c>
      <c r="E54" s="20">
        <v>110</v>
      </c>
      <c r="F54" s="20" t="s">
        <v>110</v>
      </c>
      <c r="G54" s="20" t="s">
        <v>33</v>
      </c>
      <c r="H54" s="20" t="s">
        <v>33</v>
      </c>
      <c r="I54" s="20" t="s">
        <v>33</v>
      </c>
      <c r="J54" s="46">
        <v>27836</v>
      </c>
      <c r="K54" s="20" t="s">
        <v>151</v>
      </c>
      <c r="L54" s="19">
        <v>106.1</v>
      </c>
      <c r="M54" s="32">
        <v>0.5468</v>
      </c>
      <c r="N54" s="20">
        <v>140</v>
      </c>
      <c r="O54" s="20">
        <v>147.5</v>
      </c>
      <c r="P54" s="20">
        <v>0</v>
      </c>
      <c r="Q54" s="20"/>
      <c r="R54" s="20">
        <f>O54</f>
        <v>147.5</v>
      </c>
      <c r="S54" s="32">
        <f t="shared" si="1"/>
        <v>80.65299999999999</v>
      </c>
      <c r="T54" s="20"/>
      <c r="U54" s="20"/>
      <c r="V54" s="20">
        <v>12</v>
      </c>
    </row>
    <row r="55" spans="1:22" ht="12.75">
      <c r="A55" s="20">
        <v>12</v>
      </c>
      <c r="B55" s="20">
        <v>1</v>
      </c>
      <c r="C55" s="20" t="s">
        <v>27</v>
      </c>
      <c r="D55" s="20" t="s">
        <v>447</v>
      </c>
      <c r="E55" s="20">
        <v>110</v>
      </c>
      <c r="F55" s="20" t="s">
        <v>499</v>
      </c>
      <c r="G55" s="20" t="s">
        <v>33</v>
      </c>
      <c r="H55" s="20" t="s">
        <v>33</v>
      </c>
      <c r="I55" s="20" t="s">
        <v>33</v>
      </c>
      <c r="J55" s="46">
        <v>31083</v>
      </c>
      <c r="K55" s="42" t="s">
        <v>19</v>
      </c>
      <c r="L55" s="19">
        <v>106.8</v>
      </c>
      <c r="M55" s="32">
        <v>0.5408</v>
      </c>
      <c r="N55" s="20">
        <v>215</v>
      </c>
      <c r="O55" s="20">
        <v>225</v>
      </c>
      <c r="P55" s="20">
        <v>0</v>
      </c>
      <c r="Q55" s="20"/>
      <c r="R55" s="20">
        <f>O55</f>
        <v>225</v>
      </c>
      <c r="S55" s="32">
        <f t="shared" si="1"/>
        <v>121.67999999999999</v>
      </c>
      <c r="T55" s="20" t="s">
        <v>373</v>
      </c>
      <c r="U55" s="20"/>
      <c r="V55" s="20">
        <v>48</v>
      </c>
    </row>
    <row r="56" spans="1:22" ht="12.75">
      <c r="A56" s="20">
        <v>12</v>
      </c>
      <c r="B56" s="20">
        <v>1</v>
      </c>
      <c r="C56" s="20" t="s">
        <v>27</v>
      </c>
      <c r="D56" s="20" t="s">
        <v>447</v>
      </c>
      <c r="E56" s="20">
        <v>125</v>
      </c>
      <c r="F56" s="20" t="s">
        <v>42</v>
      </c>
      <c r="G56" s="20" t="s">
        <v>33</v>
      </c>
      <c r="H56" s="20" t="s">
        <v>33</v>
      </c>
      <c r="I56" s="20" t="s">
        <v>33</v>
      </c>
      <c r="J56" s="46">
        <v>27765</v>
      </c>
      <c r="K56" s="42" t="s">
        <v>151</v>
      </c>
      <c r="L56" s="19">
        <v>112.35</v>
      </c>
      <c r="M56" s="32">
        <v>0.5387</v>
      </c>
      <c r="N56" s="20">
        <v>170</v>
      </c>
      <c r="O56" s="20">
        <v>180</v>
      </c>
      <c r="P56" s="20">
        <v>190</v>
      </c>
      <c r="Q56" s="20"/>
      <c r="R56" s="20">
        <f>P56</f>
        <v>190</v>
      </c>
      <c r="S56" s="32">
        <f t="shared" si="1"/>
        <v>102.353</v>
      </c>
      <c r="T56" s="20"/>
      <c r="U56" s="20"/>
      <c r="V56" s="20">
        <v>12</v>
      </c>
    </row>
    <row r="57" spans="1:22" ht="12.75">
      <c r="A57" s="20">
        <v>12</v>
      </c>
      <c r="B57" s="20">
        <v>1</v>
      </c>
      <c r="C57" s="20" t="s">
        <v>27</v>
      </c>
      <c r="D57" s="20" t="s">
        <v>447</v>
      </c>
      <c r="E57" s="20">
        <v>125</v>
      </c>
      <c r="F57" s="20" t="s">
        <v>495</v>
      </c>
      <c r="G57" s="20" t="s">
        <v>33</v>
      </c>
      <c r="H57" s="20" t="s">
        <v>33</v>
      </c>
      <c r="I57" s="20" t="s">
        <v>33</v>
      </c>
      <c r="J57" s="46">
        <v>26574</v>
      </c>
      <c r="K57" s="42" t="s">
        <v>52</v>
      </c>
      <c r="L57" s="19">
        <v>120.1</v>
      </c>
      <c r="M57" s="32">
        <v>0.5522</v>
      </c>
      <c r="N57" s="20">
        <v>150</v>
      </c>
      <c r="O57" s="20">
        <v>160</v>
      </c>
      <c r="P57" s="20">
        <v>170</v>
      </c>
      <c r="Q57" s="20"/>
      <c r="R57" s="20">
        <f>P57</f>
        <v>170</v>
      </c>
      <c r="S57" s="32">
        <f t="shared" si="1"/>
        <v>93.87400000000001</v>
      </c>
      <c r="T57" s="20"/>
      <c r="U57" s="20"/>
      <c r="V57" s="20">
        <v>12</v>
      </c>
    </row>
    <row r="58" spans="1:22" ht="12.75">
      <c r="A58" s="20">
        <v>12</v>
      </c>
      <c r="B58" s="20">
        <v>1</v>
      </c>
      <c r="C58" s="20" t="s">
        <v>27</v>
      </c>
      <c r="D58" s="20" t="s">
        <v>447</v>
      </c>
      <c r="E58" s="20">
        <v>125</v>
      </c>
      <c r="F58" s="20" t="s">
        <v>497</v>
      </c>
      <c r="G58" s="20" t="s">
        <v>498</v>
      </c>
      <c r="H58" s="20" t="s">
        <v>498</v>
      </c>
      <c r="I58" s="20" t="s">
        <v>20</v>
      </c>
      <c r="J58" s="46">
        <v>29033</v>
      </c>
      <c r="K58" s="20" t="s">
        <v>19</v>
      </c>
      <c r="L58" s="19">
        <v>123.95</v>
      </c>
      <c r="M58" s="32">
        <v>0.5224</v>
      </c>
      <c r="N58" s="20">
        <v>190</v>
      </c>
      <c r="O58" s="20">
        <v>210</v>
      </c>
      <c r="P58" s="20">
        <v>0</v>
      </c>
      <c r="Q58" s="20"/>
      <c r="R58" s="20">
        <f>O58</f>
        <v>210</v>
      </c>
      <c r="S58" s="32">
        <f t="shared" si="1"/>
        <v>109.704</v>
      </c>
      <c r="T58" s="20" t="s">
        <v>375</v>
      </c>
      <c r="U58" s="20"/>
      <c r="V58" s="20">
        <v>21</v>
      </c>
    </row>
    <row r="59" spans="1:22" ht="12.75">
      <c r="A59" s="20">
        <v>5</v>
      </c>
      <c r="B59" s="20">
        <v>2</v>
      </c>
      <c r="C59" s="20" t="s">
        <v>27</v>
      </c>
      <c r="D59" s="20" t="s">
        <v>447</v>
      </c>
      <c r="E59" s="20">
        <v>125</v>
      </c>
      <c r="F59" s="20" t="s">
        <v>42</v>
      </c>
      <c r="G59" s="20" t="s">
        <v>33</v>
      </c>
      <c r="H59" s="20" t="s">
        <v>33</v>
      </c>
      <c r="I59" s="20" t="s">
        <v>33</v>
      </c>
      <c r="J59" s="46">
        <v>27765</v>
      </c>
      <c r="K59" s="20" t="s">
        <v>19</v>
      </c>
      <c r="L59" s="19">
        <v>112.35</v>
      </c>
      <c r="M59" s="32">
        <v>0.5387</v>
      </c>
      <c r="N59" s="20">
        <v>170</v>
      </c>
      <c r="O59" s="20">
        <v>180</v>
      </c>
      <c r="P59" s="20">
        <f>190</f>
        <v>190</v>
      </c>
      <c r="Q59" s="20"/>
      <c r="R59" s="20">
        <f>P59</f>
        <v>190</v>
      </c>
      <c r="S59" s="32">
        <f t="shared" si="1"/>
        <v>102.353</v>
      </c>
      <c r="T59" s="20"/>
      <c r="U59" s="20"/>
      <c r="V59" s="20">
        <v>5</v>
      </c>
    </row>
    <row r="60" spans="1:22" ht="12.75">
      <c r="A60" s="20">
        <v>3</v>
      </c>
      <c r="B60" s="20">
        <v>3</v>
      </c>
      <c r="C60" s="20" t="s">
        <v>27</v>
      </c>
      <c r="D60" s="20" t="s">
        <v>447</v>
      </c>
      <c r="E60" s="20">
        <v>125</v>
      </c>
      <c r="F60" s="20" t="s">
        <v>41</v>
      </c>
      <c r="G60" s="20" t="s">
        <v>33</v>
      </c>
      <c r="H60" s="20" t="s">
        <v>33</v>
      </c>
      <c r="I60" s="20" t="s">
        <v>33</v>
      </c>
      <c r="J60" s="46">
        <v>32071</v>
      </c>
      <c r="K60" s="42" t="s">
        <v>19</v>
      </c>
      <c r="L60" s="19">
        <v>111.7</v>
      </c>
      <c r="M60" s="32">
        <v>0.5346</v>
      </c>
      <c r="N60" s="20">
        <v>140</v>
      </c>
      <c r="O60" s="20">
        <v>145</v>
      </c>
      <c r="P60" s="70">
        <v>150</v>
      </c>
      <c r="Q60" s="20"/>
      <c r="R60" s="20">
        <f>O60</f>
        <v>145</v>
      </c>
      <c r="S60" s="32">
        <f t="shared" si="1"/>
        <v>77.517</v>
      </c>
      <c r="T60" s="20"/>
      <c r="U60" s="20" t="s">
        <v>494</v>
      </c>
      <c r="V60" s="20">
        <v>3</v>
      </c>
    </row>
  </sheetData>
  <sheetProtection/>
  <mergeCells count="17">
    <mergeCell ref="L3:L4"/>
    <mergeCell ref="A3:A4"/>
    <mergeCell ref="B3:B4"/>
    <mergeCell ref="C3:C4"/>
    <mergeCell ref="D3:D4"/>
    <mergeCell ref="E3:E4"/>
    <mergeCell ref="F3:F4"/>
    <mergeCell ref="M3:M4"/>
    <mergeCell ref="N3:S3"/>
    <mergeCell ref="T3:T4"/>
    <mergeCell ref="U3:U4"/>
    <mergeCell ref="V3:V4"/>
    <mergeCell ref="G3:G4"/>
    <mergeCell ref="H3:H4"/>
    <mergeCell ref="I3:I4"/>
    <mergeCell ref="J3:J4"/>
    <mergeCell ref="K3:K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User</cp:lastModifiedBy>
  <cp:lastPrinted>2018-09-30T17:33:44Z</cp:lastPrinted>
  <dcterms:created xsi:type="dcterms:W3CDTF">2010-12-17T08:17:08Z</dcterms:created>
  <dcterms:modified xsi:type="dcterms:W3CDTF">2023-07-18T10:37:40Z</dcterms:modified>
  <cp:category/>
  <cp:version/>
  <cp:contentType/>
  <cp:contentStatus/>
</cp:coreProperties>
</file>